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'PC-Version'!$A$1:$BR$54</definedName>
  </definedNames>
  <calcPr fullCalcOnLoad="1"/>
</workbook>
</file>

<file path=xl/sharedStrings.xml><?xml version="1.0" encoding="utf-8"?>
<sst xmlns="http://schemas.openxmlformats.org/spreadsheetml/2006/main" count="245" uniqueCount="67">
  <si>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</si>
  <si>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</si>
  <si>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</si>
  <si>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</si>
  <si>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</si>
  <si>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</si>
  <si>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</si>
  <si>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</si>
  <si>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</si>
  <si>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</si>
  <si>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</si>
  <si>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</si>
  <si>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</si>
  <si>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</si>
  <si>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</si>
  <si>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</si>
  <si>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</si>
  <si>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</si>
  <si>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</si>
  <si>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</si>
  <si>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</si>
  <si>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</si>
  <si>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</si>
  <si>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</si>
  <si>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</si>
  <si>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</si>
  <si>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</si>
  <si>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</si>
  <si>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</si>
  <si>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</si>
  <si>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Logo</t>
  </si>
  <si>
    <t>x</t>
  </si>
  <si>
    <t>Platz</t>
  </si>
  <si>
    <t>JSG Vissel 90</t>
  </si>
  <si>
    <t>Sportplatz Schwitschen</t>
  </si>
  <si>
    <t>SR</t>
  </si>
  <si>
    <t>D</t>
  </si>
  <si>
    <t>TuS Bothel</t>
  </si>
  <si>
    <t>RW Scheessel</t>
  </si>
  <si>
    <t>SC Tewel</t>
  </si>
  <si>
    <t>JSG Vissel 1</t>
  </si>
  <si>
    <t xml:space="preserve"> ---  </t>
  </si>
  <si>
    <t>Fortuna Rotenburg</t>
  </si>
  <si>
    <t>JSG Vissel 3</t>
  </si>
  <si>
    <t>SVE Fallingbostel</t>
  </si>
  <si>
    <t>JSG Vissel 2</t>
  </si>
  <si>
    <t>JSG Wümme</t>
  </si>
  <si>
    <t>Großfeldturnier für D Jugend</t>
  </si>
  <si>
    <t>Sonntag</t>
  </si>
  <si>
    <t>4. Gruppe A</t>
  </si>
  <si>
    <t>4. Gruppe B</t>
  </si>
  <si>
    <t>3. Gruppe B</t>
  </si>
  <si>
    <t>3. Gruppe A</t>
  </si>
  <si>
    <t>Spiel um Platz 3 und 4</t>
  </si>
  <si>
    <t>2. Gruppe A</t>
  </si>
  <si>
    <t>2. Gruppe B</t>
  </si>
  <si>
    <t>Endspiel</t>
  </si>
  <si>
    <t>1. Gruppe B</t>
  </si>
  <si>
    <t>1. Gruppe A</t>
  </si>
  <si>
    <t>Spiel um Platz 5 und 6</t>
  </si>
  <si>
    <t>Minirunde um Platz 7 - 9</t>
  </si>
  <si>
    <t>5. Gruppe B</t>
  </si>
  <si>
    <t>V. Platzierungen</t>
  </si>
  <si>
    <t>6.</t>
  </si>
  <si>
    <t>TUS Bothel</t>
  </si>
  <si>
    <t>RW Scheeßel</t>
  </si>
  <si>
    <t>JSG Vissel2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</si>
</sst>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h:mm:ss;@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left" shrinkToFit="1"/>
    </xf>
    <xf numFmtId="0" fontId="6" fillId="0" borderId="52" xfId="0" applyFont="1" applyBorder="1" applyAlignment="1">
      <alignment horizontal="left" shrinkToFit="1"/>
    </xf>
    <xf numFmtId="45" fontId="3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shrinkToFit="1"/>
    </xf>
    <xf numFmtId="0" fontId="3" fillId="0" borderId="1" xfId="0" applyFont="1" applyBorder="1" applyAlignment="1">
      <alignment horizont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38100</xdr:colOff>
      <xdr:row>1</xdr:row>
      <xdr:rowOff>47625</xdr:rowOff>
    </xdr:from>
    <xdr:to>
      <xdr:col>53</xdr:col>
      <xdr:colOff>104775</xdr:colOff>
      <xdr:row>7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42875"/>
          <a:ext cx="12096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2"/>
  <sheetViews>
    <sheetView showGridLines="0" tabSelected="1" zoomScale="112" zoomScaleNormal="112" workbookViewId="0" topLeftCell="A57">
      <selection activeCell="BG77" sqref="BG77"/>
    </sheetView>
  </sheetViews>
  <sheetFormatPr defaultColWidth="11.421875" defaultRowHeight="12.75"/>
  <cols>
    <col min="1" max="55" width="1.7109375" style="0" customWidth="1"/>
    <col min="56" max="56" width="1.7109375" style="21" customWidth="1"/>
    <col min="57" max="57" width="1.7109375" style="36" customWidth="1"/>
    <col min="58" max="58" width="2.8515625" style="36" customWidth="1"/>
    <col min="59" max="59" width="2.140625" style="36" customWidth="1"/>
    <col min="60" max="60" width="2.8515625" style="36" customWidth="1"/>
    <col min="61" max="64" width="1.7109375" style="36" customWidth="1"/>
    <col min="65" max="65" width="21.28125" style="36" customWidth="1"/>
    <col min="66" max="66" width="2.28125" style="36" customWidth="1"/>
    <col min="67" max="67" width="3.140625" style="36" customWidth="1"/>
    <col min="68" max="68" width="1.7109375" style="36" customWidth="1"/>
    <col min="69" max="69" width="2.28125" style="36" customWidth="1"/>
    <col min="70" max="70" width="2.57421875" style="36" customWidth="1"/>
    <col min="71" max="73" width="1.7109375" style="36" customWidth="1"/>
    <col min="74" max="80" width="1.7109375" style="37" customWidth="1"/>
    <col min="81" max="115" width="1.7109375" style="38" customWidth="1"/>
    <col min="116" max="116" width="1.7109375" style="21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25" t="s">
        <v>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23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5"/>
      <c r="BD2" s="7"/>
      <c r="DL2" s="7"/>
    </row>
    <row r="3" spans="1:115" s="15" customFormat="1" ht="27">
      <c r="A3" s="126" t="s">
        <v>47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26"/>
      <c r="AR3" s="27"/>
      <c r="AS3" s="27"/>
      <c r="AT3" s="27" t="s">
        <v>30</v>
      </c>
      <c r="AU3" s="27"/>
      <c r="AV3" s="27"/>
      <c r="AW3" s="27"/>
      <c r="AX3" s="27"/>
      <c r="AY3" s="27"/>
      <c r="AZ3" s="27"/>
      <c r="BA3" s="27"/>
      <c r="BB3" s="27"/>
      <c r="BC3" s="28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40"/>
      <c r="BY3" s="40"/>
      <c r="BZ3" s="40"/>
      <c r="CA3" s="40"/>
      <c r="CB3" s="40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</row>
    <row r="4" spans="1:115" s="2" customFormat="1" ht="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29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1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43"/>
      <c r="CA4" s="43"/>
      <c r="CB4" s="43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</row>
    <row r="5" spans="43:115" s="2" customFormat="1" ht="6" customHeight="1">
      <c r="AQ5" s="29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43"/>
      <c r="CA5" s="43"/>
      <c r="CB5" s="43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</row>
    <row r="6" spans="12:115" s="2" customFormat="1" ht="15.75">
      <c r="L6" s="3" t="s">
        <v>0</v>
      </c>
      <c r="M6" s="224" t="s">
        <v>48</v>
      </c>
      <c r="N6" s="224"/>
      <c r="O6" s="224"/>
      <c r="P6" s="224"/>
      <c r="Q6" s="224"/>
      <c r="R6" s="224"/>
      <c r="S6" s="224"/>
      <c r="T6" s="224"/>
      <c r="U6" s="2" t="s">
        <v>1</v>
      </c>
      <c r="Y6" s="225">
        <v>39320</v>
      </c>
      <c r="Z6" s="225"/>
      <c r="AA6" s="225"/>
      <c r="AB6" s="225"/>
      <c r="AC6" s="225"/>
      <c r="AD6" s="225"/>
      <c r="AE6" s="225"/>
      <c r="AF6" s="225"/>
      <c r="AQ6" s="29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1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43"/>
      <c r="CA6" s="43"/>
      <c r="CB6" s="43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</row>
    <row r="7" spans="43:115" s="2" customFormat="1" ht="6" customHeight="1">
      <c r="AQ7" s="29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1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43"/>
      <c r="CA7" s="43"/>
      <c r="CB7" s="43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</row>
    <row r="8" spans="2:115" s="2" customFormat="1" ht="15">
      <c r="B8" s="230" t="s">
        <v>34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Q8" s="32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4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43"/>
      <c r="CA8" s="43"/>
      <c r="CB8" s="43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</row>
    <row r="9" spans="57:115" s="2" customFormat="1" ht="6" customHeight="1"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43"/>
      <c r="CA9" s="43"/>
      <c r="CB9" s="43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</row>
    <row r="10" spans="7:115" s="2" customFormat="1" ht="15.75">
      <c r="G10" s="6" t="s">
        <v>2</v>
      </c>
      <c r="H10" s="234">
        <v>0.40625</v>
      </c>
      <c r="I10" s="234"/>
      <c r="J10" s="234"/>
      <c r="K10" s="234"/>
      <c r="L10" s="234"/>
      <c r="M10" s="7" t="s">
        <v>3</v>
      </c>
      <c r="T10" s="6" t="s">
        <v>4</v>
      </c>
      <c r="U10" s="221">
        <v>1</v>
      </c>
      <c r="V10" s="221" t="s">
        <v>5</v>
      </c>
      <c r="W10" s="22" t="s">
        <v>31</v>
      </c>
      <c r="X10" s="219">
        <v>0.010416666666666666</v>
      </c>
      <c r="Y10" s="219"/>
      <c r="Z10" s="219"/>
      <c r="AA10" s="219"/>
      <c r="AB10" s="219"/>
      <c r="AC10" s="7" t="s">
        <v>6</v>
      </c>
      <c r="AK10" s="6" t="s">
        <v>7</v>
      </c>
      <c r="AL10" s="219">
        <v>0.001388888888888889</v>
      </c>
      <c r="AM10" s="219"/>
      <c r="AN10" s="219"/>
      <c r="AO10" s="219"/>
      <c r="AP10" s="219"/>
      <c r="AQ10" s="7" t="s">
        <v>6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3"/>
      <c r="BY10" s="43"/>
      <c r="BZ10" s="43"/>
      <c r="CA10" s="43"/>
      <c r="CB10" s="43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</row>
    <row r="11" spans="56:116" ht="9" customHeight="1">
      <c r="BD11" s="18"/>
      <c r="DL11" s="18"/>
    </row>
    <row r="12" spans="56:116" ht="6" customHeight="1">
      <c r="BD12" s="18"/>
      <c r="DL12" s="18"/>
    </row>
    <row r="13" spans="2:116" ht="12.75">
      <c r="B13" s="1" t="s">
        <v>8</v>
      </c>
      <c r="BD13" s="18"/>
      <c r="DL13" s="18"/>
    </row>
    <row r="14" spans="56:116" ht="6" customHeight="1" thickBot="1">
      <c r="BD14" s="18"/>
      <c r="DL14" s="18"/>
    </row>
    <row r="15" spans="2:116" ht="16.5" thickBot="1">
      <c r="B15" s="231" t="s">
        <v>14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  <c r="Y15" s="228"/>
      <c r="Z15" s="229"/>
      <c r="AE15" s="226" t="s">
        <v>15</v>
      </c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8"/>
      <c r="BC15" s="229"/>
      <c r="BD15" s="18"/>
      <c r="DL15" s="18"/>
    </row>
    <row r="16" spans="2:116" ht="15">
      <c r="B16" s="204" t="s">
        <v>9</v>
      </c>
      <c r="C16" s="205"/>
      <c r="D16" s="210" t="s">
        <v>37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3"/>
      <c r="Z16" s="214"/>
      <c r="AE16" s="211" t="s">
        <v>9</v>
      </c>
      <c r="AF16" s="212"/>
      <c r="AG16" s="220" t="s">
        <v>42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13"/>
      <c r="BC16" s="214"/>
      <c r="BD16" s="18"/>
      <c r="DL16" s="18"/>
    </row>
    <row r="17" spans="2:116" ht="15">
      <c r="B17" s="204" t="s">
        <v>10</v>
      </c>
      <c r="C17" s="205"/>
      <c r="D17" s="210" t="s">
        <v>38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08"/>
      <c r="Z17" s="209"/>
      <c r="AE17" s="204" t="s">
        <v>10</v>
      </c>
      <c r="AF17" s="205"/>
      <c r="AG17" s="210" t="s">
        <v>45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08"/>
      <c r="BC17" s="209"/>
      <c r="BD17" s="18"/>
      <c r="DL17" s="18"/>
    </row>
    <row r="18" spans="2:116" ht="15">
      <c r="B18" s="204" t="s">
        <v>11</v>
      </c>
      <c r="C18" s="205"/>
      <c r="D18" s="210" t="s">
        <v>39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08"/>
      <c r="Z18" s="209"/>
      <c r="AE18" s="204" t="s">
        <v>11</v>
      </c>
      <c r="AF18" s="205"/>
      <c r="AG18" s="210" t="s">
        <v>44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08"/>
      <c r="BC18" s="209"/>
      <c r="BD18" s="18"/>
      <c r="DL18" s="18"/>
    </row>
    <row r="19" spans="2:116" ht="15">
      <c r="B19" s="204" t="s">
        <v>12</v>
      </c>
      <c r="C19" s="205"/>
      <c r="D19" s="210" t="s">
        <v>40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08"/>
      <c r="Z19" s="209"/>
      <c r="AE19" s="204" t="s">
        <v>12</v>
      </c>
      <c r="AF19" s="205"/>
      <c r="AG19" s="210" t="s">
        <v>43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08"/>
      <c r="BC19" s="209"/>
      <c r="BD19" s="18"/>
      <c r="DL19" s="18"/>
    </row>
    <row r="20" spans="2:116" ht="15.75" thickBot="1">
      <c r="B20" s="206" t="s">
        <v>13</v>
      </c>
      <c r="C20" s="207"/>
      <c r="D20" s="217" t="s">
        <v>41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8"/>
      <c r="Y20" s="215"/>
      <c r="Z20" s="216"/>
      <c r="AE20" s="206" t="s">
        <v>13</v>
      </c>
      <c r="AF20" s="207"/>
      <c r="AG20" s="217" t="s">
        <v>46</v>
      </c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5"/>
      <c r="BC20" s="216"/>
      <c r="BD20" s="18"/>
      <c r="DL20" s="18"/>
    </row>
    <row r="22" spans="2:116" ht="12.75">
      <c r="B22" s="1" t="s">
        <v>24</v>
      </c>
      <c r="BD22" s="18"/>
      <c r="DL22" s="18"/>
    </row>
    <row r="23" spans="56:116" ht="6" customHeight="1" thickBot="1">
      <c r="BD23" s="18"/>
      <c r="DL23" s="18"/>
    </row>
    <row r="24" spans="2:116" s="4" customFormat="1" ht="16.5" customHeight="1" thickBot="1">
      <c r="B24" s="196" t="s">
        <v>16</v>
      </c>
      <c r="C24" s="197"/>
      <c r="D24" s="200" t="s">
        <v>32</v>
      </c>
      <c r="E24" s="163"/>
      <c r="F24" s="201"/>
      <c r="G24" s="200" t="s">
        <v>17</v>
      </c>
      <c r="H24" s="163"/>
      <c r="I24" s="201"/>
      <c r="J24" s="200" t="s">
        <v>18</v>
      </c>
      <c r="K24" s="163"/>
      <c r="L24" s="163"/>
      <c r="M24" s="163"/>
      <c r="N24" s="201"/>
      <c r="O24" s="200" t="s">
        <v>19</v>
      </c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201"/>
      <c r="AW24" s="200" t="s">
        <v>22</v>
      </c>
      <c r="AX24" s="163"/>
      <c r="AY24" s="163"/>
      <c r="AZ24" s="163"/>
      <c r="BA24" s="201"/>
      <c r="BB24" s="198" t="s">
        <v>35</v>
      </c>
      <c r="BC24" s="199"/>
      <c r="BD24" s="20"/>
      <c r="BE24" s="45"/>
      <c r="BF24" s="46" t="s">
        <v>29</v>
      </c>
      <c r="BG24" s="47"/>
      <c r="BH24" s="47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8"/>
      <c r="BW24" s="48"/>
      <c r="BX24" s="48"/>
      <c r="BY24" s="48"/>
      <c r="BZ24" s="48"/>
      <c r="CA24" s="48"/>
      <c r="CB24" s="48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19"/>
    </row>
    <row r="25" spans="2:115" s="5" customFormat="1" ht="18" customHeight="1">
      <c r="B25" s="193">
        <v>1</v>
      </c>
      <c r="C25" s="181"/>
      <c r="D25" s="181">
        <v>1</v>
      </c>
      <c r="E25" s="181"/>
      <c r="F25" s="181"/>
      <c r="G25" s="181" t="s">
        <v>36</v>
      </c>
      <c r="H25" s="181"/>
      <c r="I25" s="181"/>
      <c r="J25" s="202">
        <f>$H$10</f>
        <v>0.40625</v>
      </c>
      <c r="K25" s="202"/>
      <c r="L25" s="202"/>
      <c r="M25" s="202"/>
      <c r="N25" s="203"/>
      <c r="O25" s="184" t="str">
        <f>D16</f>
        <v>TuS Bothel</v>
      </c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8" t="s">
        <v>21</v>
      </c>
      <c r="AF25" s="175" t="str">
        <f>D17</f>
        <v>RW Scheessel</v>
      </c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6"/>
      <c r="AW25" s="177">
        <v>1</v>
      </c>
      <c r="AX25" s="178"/>
      <c r="AY25" s="8" t="s">
        <v>20</v>
      </c>
      <c r="AZ25" s="178">
        <v>1</v>
      </c>
      <c r="BA25" s="179"/>
      <c r="BB25" s="177"/>
      <c r="BC25" s="180"/>
      <c r="BE25" s="45"/>
      <c r="BF25" s="50">
        <f>IF(ISBLANK(AW25),"0",IF(AW25&gt;AZ25,3,IF(AW25=AZ25,1,0)))</f>
        <v>1</v>
      </c>
      <c r="BG25" s="50" t="s">
        <v>20</v>
      </c>
      <c r="BH25" s="50">
        <f>IF(ISBLANK(AZ25),"0",IF(AZ25&gt;AW25,3,IF(AZ25=AW25,1,0)))</f>
        <v>1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8"/>
      <c r="BW25" s="48"/>
      <c r="BX25" s="48"/>
      <c r="BY25" s="48"/>
      <c r="BZ25" s="48"/>
      <c r="CA25" s="48"/>
      <c r="CB25" s="48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</row>
    <row r="26" spans="2:116" s="4" customFormat="1" ht="18" customHeight="1" thickBot="1">
      <c r="B26" s="194">
        <v>2</v>
      </c>
      <c r="C26" s="171"/>
      <c r="D26" s="171">
        <v>2</v>
      </c>
      <c r="E26" s="171"/>
      <c r="F26" s="171"/>
      <c r="G26" s="171" t="s">
        <v>36</v>
      </c>
      <c r="H26" s="171"/>
      <c r="I26" s="171"/>
      <c r="J26" s="222">
        <f>J25</f>
        <v>0.40625</v>
      </c>
      <c r="K26" s="222"/>
      <c r="L26" s="222"/>
      <c r="M26" s="222"/>
      <c r="N26" s="223"/>
      <c r="O26" s="174" t="str">
        <f>D19</f>
        <v>JSG Vissel 1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9" t="s">
        <v>21</v>
      </c>
      <c r="AF26" s="165" t="str">
        <f>D18</f>
        <v>SC Tewel</v>
      </c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6"/>
      <c r="AW26" s="167">
        <v>0</v>
      </c>
      <c r="AX26" s="168"/>
      <c r="AY26" s="9" t="s">
        <v>20</v>
      </c>
      <c r="AZ26" s="168">
        <v>2</v>
      </c>
      <c r="BA26" s="169"/>
      <c r="BB26" s="167"/>
      <c r="BC26" s="170"/>
      <c r="BD26" s="20"/>
      <c r="BE26" s="45"/>
      <c r="BF26" s="50">
        <f aca="true" t="shared" si="0" ref="BF26:BF44">IF(ISBLANK(AW26),"0",IF(AW26&gt;AZ26,3,IF(AW26=AZ26,1,0)))</f>
        <v>0</v>
      </c>
      <c r="BG26" s="50" t="s">
        <v>20</v>
      </c>
      <c r="BH26" s="50">
        <f aca="true" t="shared" si="1" ref="BH26:BH44">IF(ISBLANK(AZ26),"0",IF(AZ26&gt;AW26,3,IF(AZ26=AW26,1,0)))</f>
        <v>3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8"/>
      <c r="BW26" s="48"/>
      <c r="BX26" s="48"/>
      <c r="BY26" s="48"/>
      <c r="BZ26" s="48"/>
      <c r="CA26" s="48"/>
      <c r="CB26" s="48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20"/>
    </row>
    <row r="27" spans="2:116" s="4" customFormat="1" ht="18" customHeight="1">
      <c r="B27" s="193">
        <v>3</v>
      </c>
      <c r="C27" s="181"/>
      <c r="D27" s="181">
        <v>1</v>
      </c>
      <c r="E27" s="181"/>
      <c r="F27" s="181"/>
      <c r="G27" s="181" t="s">
        <v>23</v>
      </c>
      <c r="H27" s="181"/>
      <c r="I27" s="181"/>
      <c r="J27" s="182">
        <f>J25+$U$10*$X$10+$AL$10</f>
        <v>0.41805555555555557</v>
      </c>
      <c r="K27" s="182"/>
      <c r="L27" s="182"/>
      <c r="M27" s="182"/>
      <c r="N27" s="183"/>
      <c r="O27" s="184" t="str">
        <f>AG16</f>
        <v>Fortuna Rotenburg</v>
      </c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8" t="s">
        <v>21</v>
      </c>
      <c r="AF27" s="175" t="str">
        <f>AG17</f>
        <v>JSG Vissel 2</v>
      </c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6"/>
      <c r="AW27" s="177">
        <v>4</v>
      </c>
      <c r="AX27" s="178"/>
      <c r="AY27" s="8" t="s">
        <v>20</v>
      </c>
      <c r="AZ27" s="178">
        <v>2</v>
      </c>
      <c r="BA27" s="179"/>
      <c r="BB27" s="177"/>
      <c r="BC27" s="180"/>
      <c r="BD27" s="20"/>
      <c r="BE27" s="45"/>
      <c r="BF27" s="50">
        <f t="shared" si="0"/>
        <v>3</v>
      </c>
      <c r="BG27" s="50" t="s">
        <v>20</v>
      </c>
      <c r="BH27" s="50">
        <f t="shared" si="1"/>
        <v>0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8"/>
      <c r="BW27" s="48"/>
      <c r="BX27" s="48"/>
      <c r="BY27" s="48"/>
      <c r="BZ27" s="48"/>
      <c r="CA27" s="48"/>
      <c r="CB27" s="48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20"/>
    </row>
    <row r="28" spans="2:116" s="4" customFormat="1" ht="18" customHeight="1" thickBot="1">
      <c r="B28" s="194">
        <v>4</v>
      </c>
      <c r="C28" s="171"/>
      <c r="D28" s="171">
        <v>2</v>
      </c>
      <c r="E28" s="171"/>
      <c r="F28" s="171"/>
      <c r="G28" s="171" t="s">
        <v>23</v>
      </c>
      <c r="H28" s="171"/>
      <c r="I28" s="171"/>
      <c r="J28" s="172">
        <f>J27</f>
        <v>0.41805555555555557</v>
      </c>
      <c r="K28" s="172"/>
      <c r="L28" s="172"/>
      <c r="M28" s="172"/>
      <c r="N28" s="173"/>
      <c r="O28" s="174" t="str">
        <f>AG19</f>
        <v>JSG Vissel 3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9" t="s">
        <v>21</v>
      </c>
      <c r="AF28" s="165" t="str">
        <f>AG18</f>
        <v>SVE Fallingbostel</v>
      </c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6"/>
      <c r="AW28" s="167">
        <v>1</v>
      </c>
      <c r="AX28" s="168"/>
      <c r="AY28" s="9" t="s">
        <v>20</v>
      </c>
      <c r="AZ28" s="168">
        <v>1</v>
      </c>
      <c r="BA28" s="169"/>
      <c r="BB28" s="167"/>
      <c r="BC28" s="170"/>
      <c r="BD28" s="20"/>
      <c r="BE28" s="45"/>
      <c r="BF28" s="50">
        <f t="shared" si="0"/>
        <v>1</v>
      </c>
      <c r="BG28" s="50" t="s">
        <v>20</v>
      </c>
      <c r="BH28" s="50">
        <f t="shared" si="1"/>
        <v>1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8"/>
      <c r="BW28" s="48"/>
      <c r="BX28" s="48"/>
      <c r="BY28" s="48"/>
      <c r="BZ28" s="48"/>
      <c r="CA28" s="48"/>
      <c r="CB28" s="48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20"/>
    </row>
    <row r="29" spans="2:116" s="4" customFormat="1" ht="18" customHeight="1">
      <c r="B29" s="193">
        <v>5</v>
      </c>
      <c r="C29" s="181"/>
      <c r="D29" s="181">
        <v>1</v>
      </c>
      <c r="E29" s="181"/>
      <c r="F29" s="181"/>
      <c r="G29" s="181" t="s">
        <v>36</v>
      </c>
      <c r="H29" s="181"/>
      <c r="I29" s="181"/>
      <c r="J29" s="182">
        <f>J27+$U$10*$X$10+$AL$10</f>
        <v>0.42986111111111114</v>
      </c>
      <c r="K29" s="182"/>
      <c r="L29" s="182"/>
      <c r="M29" s="182"/>
      <c r="N29" s="183"/>
      <c r="O29" s="184" t="str">
        <f>D20</f>
        <v> ---  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8" t="s">
        <v>21</v>
      </c>
      <c r="AF29" s="175" t="str">
        <f>D16</f>
        <v>TuS Bothel</v>
      </c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6"/>
      <c r="AW29" s="177">
        <v>0</v>
      </c>
      <c r="AX29" s="178"/>
      <c r="AY29" s="8" t="s">
        <v>20</v>
      </c>
      <c r="AZ29" s="178">
        <v>3</v>
      </c>
      <c r="BA29" s="179"/>
      <c r="BB29" s="177"/>
      <c r="BC29" s="180"/>
      <c r="BD29" s="20"/>
      <c r="BE29" s="45"/>
      <c r="BF29" s="50">
        <f t="shared" si="0"/>
        <v>0</v>
      </c>
      <c r="BG29" s="50" t="s">
        <v>20</v>
      </c>
      <c r="BH29" s="50">
        <f t="shared" si="1"/>
        <v>3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8"/>
      <c r="BW29" s="48"/>
      <c r="BX29" s="48"/>
      <c r="BY29" s="48"/>
      <c r="BZ29" s="48"/>
      <c r="CA29" s="48"/>
      <c r="CB29" s="48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20"/>
    </row>
    <row r="30" spans="2:116" s="4" customFormat="1" ht="18" customHeight="1" thickBot="1">
      <c r="B30" s="194">
        <v>6</v>
      </c>
      <c r="C30" s="171"/>
      <c r="D30" s="171">
        <v>2</v>
      </c>
      <c r="E30" s="171"/>
      <c r="F30" s="171"/>
      <c r="G30" s="171" t="s">
        <v>36</v>
      </c>
      <c r="H30" s="171"/>
      <c r="I30" s="171"/>
      <c r="J30" s="172">
        <f>J29</f>
        <v>0.42986111111111114</v>
      </c>
      <c r="K30" s="172"/>
      <c r="L30" s="172"/>
      <c r="M30" s="172"/>
      <c r="N30" s="173"/>
      <c r="O30" s="174" t="str">
        <f>D17</f>
        <v>RW Scheessel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9" t="s">
        <v>21</v>
      </c>
      <c r="AF30" s="165" t="str">
        <f>D19</f>
        <v>JSG Vissel 1</v>
      </c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6"/>
      <c r="AW30" s="167">
        <v>2</v>
      </c>
      <c r="AX30" s="168"/>
      <c r="AY30" s="9" t="s">
        <v>20</v>
      </c>
      <c r="AZ30" s="168">
        <v>0</v>
      </c>
      <c r="BA30" s="169"/>
      <c r="BB30" s="167"/>
      <c r="BC30" s="170"/>
      <c r="BD30" s="20"/>
      <c r="BE30" s="45"/>
      <c r="BF30" s="50">
        <f t="shared" si="0"/>
        <v>3</v>
      </c>
      <c r="BG30" s="50" t="s">
        <v>20</v>
      </c>
      <c r="BH30" s="50">
        <f t="shared" si="1"/>
        <v>0</v>
      </c>
      <c r="BI30" s="45"/>
      <c r="BJ30" s="45"/>
      <c r="BK30" s="36"/>
      <c r="BL30" s="36"/>
      <c r="BM30" s="36"/>
      <c r="BN30" s="36"/>
      <c r="BO30" s="36"/>
      <c r="BP30" s="36"/>
      <c r="BQ30" s="36"/>
      <c r="BR30" s="36"/>
      <c r="BS30" s="36"/>
      <c r="BT30" s="45"/>
      <c r="BU30" s="45"/>
      <c r="BV30" s="48"/>
      <c r="BW30" s="48"/>
      <c r="BX30" s="48"/>
      <c r="BY30" s="48"/>
      <c r="BZ30" s="48"/>
      <c r="CA30" s="48"/>
      <c r="CB30" s="48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20"/>
    </row>
    <row r="31" spans="2:116" s="4" customFormat="1" ht="18" customHeight="1">
      <c r="B31" s="193">
        <v>7</v>
      </c>
      <c r="C31" s="181"/>
      <c r="D31" s="181">
        <v>1</v>
      </c>
      <c r="E31" s="181"/>
      <c r="F31" s="181"/>
      <c r="G31" s="181" t="s">
        <v>23</v>
      </c>
      <c r="H31" s="181"/>
      <c r="I31" s="181"/>
      <c r="J31" s="182">
        <f>J29+$U$10*$X$10+$AL$10</f>
        <v>0.4416666666666667</v>
      </c>
      <c r="K31" s="182"/>
      <c r="L31" s="182"/>
      <c r="M31" s="182"/>
      <c r="N31" s="183"/>
      <c r="O31" s="184" t="str">
        <f>AG20</f>
        <v>JSG Wümme</v>
      </c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8" t="s">
        <v>21</v>
      </c>
      <c r="AF31" s="175" t="str">
        <f>AG16</f>
        <v>Fortuna Rotenburg</v>
      </c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6"/>
      <c r="AW31" s="177">
        <v>2</v>
      </c>
      <c r="AX31" s="178"/>
      <c r="AY31" s="8" t="s">
        <v>20</v>
      </c>
      <c r="AZ31" s="178">
        <v>0</v>
      </c>
      <c r="BA31" s="179"/>
      <c r="BB31" s="177"/>
      <c r="BC31" s="180"/>
      <c r="BD31" s="16"/>
      <c r="BE31" s="45"/>
      <c r="BF31" s="50">
        <f t="shared" si="0"/>
        <v>3</v>
      </c>
      <c r="BG31" s="50" t="s">
        <v>20</v>
      </c>
      <c r="BH31" s="50">
        <f t="shared" si="1"/>
        <v>0</v>
      </c>
      <c r="BI31" s="45"/>
      <c r="BJ31" s="45"/>
      <c r="BK31" s="52"/>
      <c r="BL31" s="52"/>
      <c r="BM31" s="56" t="str">
        <f>$D$17</f>
        <v>RW Scheessel</v>
      </c>
      <c r="BN31" s="54">
        <f>SUM($BH$25+$BF$30+$BH$37+$BF$42)</f>
        <v>8</v>
      </c>
      <c r="BO31" s="54">
        <f>SUM($AZ$25+$AW$30+$AZ$37+$AW$42)</f>
        <v>7</v>
      </c>
      <c r="BP31" s="55" t="s">
        <v>20</v>
      </c>
      <c r="BQ31" s="54">
        <f>SUM($AW$25+$AZ$30+$AW$37+$AZ$42)</f>
        <v>2</v>
      </c>
      <c r="BR31" s="54">
        <f>SUM(BO31-BQ31)</f>
        <v>5</v>
      </c>
      <c r="BS31" s="54"/>
      <c r="BT31" s="45"/>
      <c r="BU31" s="45"/>
      <c r="BV31" s="48"/>
      <c r="BW31" s="48"/>
      <c r="BX31" s="48"/>
      <c r="BY31" s="48"/>
      <c r="BZ31" s="48"/>
      <c r="CA31" s="48"/>
      <c r="CB31" s="48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20"/>
    </row>
    <row r="32" spans="2:116" s="4" customFormat="1" ht="18" customHeight="1" thickBot="1">
      <c r="B32" s="194">
        <v>8</v>
      </c>
      <c r="C32" s="171"/>
      <c r="D32" s="171">
        <v>2</v>
      </c>
      <c r="E32" s="171"/>
      <c r="F32" s="171"/>
      <c r="G32" s="171" t="s">
        <v>23</v>
      </c>
      <c r="H32" s="171"/>
      <c r="I32" s="171"/>
      <c r="J32" s="172">
        <f>J31</f>
        <v>0.4416666666666667</v>
      </c>
      <c r="K32" s="172"/>
      <c r="L32" s="172"/>
      <c r="M32" s="172"/>
      <c r="N32" s="173"/>
      <c r="O32" s="174" t="str">
        <f>AG17</f>
        <v>JSG Vissel 2</v>
      </c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9" t="s">
        <v>21</v>
      </c>
      <c r="AF32" s="165" t="str">
        <f>AG19</f>
        <v>JSG Vissel 3</v>
      </c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6"/>
      <c r="AW32" s="167">
        <v>1</v>
      </c>
      <c r="AX32" s="168"/>
      <c r="AY32" s="9" t="s">
        <v>20</v>
      </c>
      <c r="AZ32" s="168">
        <v>2</v>
      </c>
      <c r="BA32" s="169"/>
      <c r="BB32" s="167"/>
      <c r="BC32" s="170"/>
      <c r="BD32" s="16"/>
      <c r="BE32" s="45"/>
      <c r="BF32" s="50">
        <f t="shared" si="0"/>
        <v>0</v>
      </c>
      <c r="BG32" s="50" t="s">
        <v>20</v>
      </c>
      <c r="BH32" s="50">
        <f t="shared" si="1"/>
        <v>3</v>
      </c>
      <c r="BI32" s="45"/>
      <c r="BJ32" s="45"/>
      <c r="BK32" s="52"/>
      <c r="BL32" s="52"/>
      <c r="BM32" s="53" t="str">
        <f>$D$16</f>
        <v>TuS Bothel</v>
      </c>
      <c r="BN32" s="54">
        <f>SUM($BF$25+$BH$29+$BH$34+$BF$41)</f>
        <v>7</v>
      </c>
      <c r="BO32" s="54">
        <f>SUM($AW$25+$AZ$29+$AZ$34+$AW$41)</f>
        <v>7</v>
      </c>
      <c r="BP32" s="55" t="s">
        <v>20</v>
      </c>
      <c r="BQ32" s="54">
        <f>SUM($AZ$25+$AW$29+$AW$34+$AZ$41)</f>
        <v>4</v>
      </c>
      <c r="BR32" s="54">
        <f>SUM(BO32-BQ32)</f>
        <v>3</v>
      </c>
      <c r="BS32" s="54"/>
      <c r="BT32" s="45"/>
      <c r="BU32" s="45"/>
      <c r="BV32" s="48"/>
      <c r="BW32" s="48"/>
      <c r="BX32" s="48"/>
      <c r="BY32" s="48"/>
      <c r="BZ32" s="48"/>
      <c r="CA32" s="48"/>
      <c r="CB32" s="48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20"/>
    </row>
    <row r="33" spans="2:116" s="4" customFormat="1" ht="18" customHeight="1">
      <c r="B33" s="193">
        <v>9</v>
      </c>
      <c r="C33" s="181"/>
      <c r="D33" s="181">
        <v>1</v>
      </c>
      <c r="E33" s="181"/>
      <c r="F33" s="181"/>
      <c r="G33" s="181" t="s">
        <v>36</v>
      </c>
      <c r="H33" s="181"/>
      <c r="I33" s="181"/>
      <c r="J33" s="182">
        <f>J31+$U$10*$X$10+$AL$10</f>
        <v>0.4534722222222223</v>
      </c>
      <c r="K33" s="182"/>
      <c r="L33" s="182"/>
      <c r="M33" s="182"/>
      <c r="N33" s="183"/>
      <c r="O33" s="184" t="str">
        <f>D18</f>
        <v>SC Tewel</v>
      </c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8" t="s">
        <v>21</v>
      </c>
      <c r="AF33" s="175" t="str">
        <f>D20</f>
        <v> ---  </v>
      </c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6"/>
      <c r="AW33" s="177">
        <v>3</v>
      </c>
      <c r="AX33" s="178"/>
      <c r="AY33" s="8" t="s">
        <v>20</v>
      </c>
      <c r="AZ33" s="178">
        <v>0</v>
      </c>
      <c r="BA33" s="179"/>
      <c r="BB33" s="177"/>
      <c r="BC33" s="180"/>
      <c r="BD33" s="16"/>
      <c r="BE33" s="45"/>
      <c r="BF33" s="50">
        <f t="shared" si="0"/>
        <v>3</v>
      </c>
      <c r="BG33" s="50" t="s">
        <v>20</v>
      </c>
      <c r="BH33" s="50">
        <f t="shared" si="1"/>
        <v>0</v>
      </c>
      <c r="BI33" s="45"/>
      <c r="BJ33" s="45"/>
      <c r="BK33" s="52"/>
      <c r="BL33" s="52"/>
      <c r="BM33" s="56" t="str">
        <f>$D$18</f>
        <v>SC Tewel</v>
      </c>
      <c r="BN33" s="54">
        <f>SUM($BH$26+$BF$33+$BF$37+$BH$41)</f>
        <v>7</v>
      </c>
      <c r="BO33" s="54">
        <f>SUM($AZ$26+$AW$33+$AW$37+$AZ$41)</f>
        <v>6</v>
      </c>
      <c r="BP33" s="55" t="s">
        <v>20</v>
      </c>
      <c r="BQ33" s="54">
        <f>SUM($AW$26+$AZ$33+$AZ$37+$AW$41)</f>
        <v>4</v>
      </c>
      <c r="BR33" s="54">
        <f>SUM(BO33-BQ33)</f>
        <v>2</v>
      </c>
      <c r="BS33" s="54"/>
      <c r="BT33" s="45"/>
      <c r="BU33" s="45"/>
      <c r="BV33" s="48"/>
      <c r="BW33" s="48"/>
      <c r="BX33" s="48"/>
      <c r="BY33" s="48"/>
      <c r="BZ33" s="48"/>
      <c r="CA33" s="48"/>
      <c r="CB33" s="48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20"/>
    </row>
    <row r="34" spans="2:116" s="4" customFormat="1" ht="18" customHeight="1" thickBot="1">
      <c r="B34" s="194">
        <v>10</v>
      </c>
      <c r="C34" s="171"/>
      <c r="D34" s="171">
        <v>2</v>
      </c>
      <c r="E34" s="171"/>
      <c r="F34" s="171"/>
      <c r="G34" s="171" t="s">
        <v>36</v>
      </c>
      <c r="H34" s="171"/>
      <c r="I34" s="171"/>
      <c r="J34" s="172">
        <f>J33</f>
        <v>0.4534722222222223</v>
      </c>
      <c r="K34" s="172"/>
      <c r="L34" s="172"/>
      <c r="M34" s="172"/>
      <c r="N34" s="173"/>
      <c r="O34" s="174" t="str">
        <f>D19</f>
        <v>JSG Vissel 1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9" t="s">
        <v>21</v>
      </c>
      <c r="AF34" s="165" t="str">
        <f>D16</f>
        <v>TuS Bothel</v>
      </c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6"/>
      <c r="AW34" s="167">
        <v>3</v>
      </c>
      <c r="AX34" s="168"/>
      <c r="AY34" s="9" t="s">
        <v>20</v>
      </c>
      <c r="AZ34" s="168">
        <v>0</v>
      </c>
      <c r="BA34" s="169"/>
      <c r="BB34" s="167"/>
      <c r="BC34" s="170"/>
      <c r="BD34" s="16"/>
      <c r="BE34" s="45"/>
      <c r="BF34" s="50">
        <f t="shared" si="0"/>
        <v>3</v>
      </c>
      <c r="BG34" s="50" t="s">
        <v>20</v>
      </c>
      <c r="BH34" s="50">
        <f t="shared" si="1"/>
        <v>0</v>
      </c>
      <c r="BI34" s="45"/>
      <c r="BJ34" s="45"/>
      <c r="BK34" s="52"/>
      <c r="BL34" s="52"/>
      <c r="BM34" s="56" t="str">
        <f>$D$19</f>
        <v>JSG Vissel 1</v>
      </c>
      <c r="BN34" s="54">
        <f>SUM($BF$26+$BH$30+$BF$34+$BH$38)</f>
        <v>6</v>
      </c>
      <c r="BO34" s="54">
        <f>SUM($AW$26+$AZ$30+$AW$34+$AZ$38)</f>
        <v>6</v>
      </c>
      <c r="BP34" s="55" t="s">
        <v>20</v>
      </c>
      <c r="BQ34" s="54">
        <f>SUM($AZ$26+$AW$30+$AZ$34+$AW$38)</f>
        <v>4</v>
      </c>
      <c r="BR34" s="54">
        <f>SUM(BO34-BQ34)</f>
        <v>2</v>
      </c>
      <c r="BS34" s="54"/>
      <c r="BT34" s="45"/>
      <c r="BU34" s="45"/>
      <c r="BV34" s="48"/>
      <c r="BW34" s="48"/>
      <c r="BX34" s="48"/>
      <c r="BY34" s="48"/>
      <c r="BZ34" s="48"/>
      <c r="CA34" s="48"/>
      <c r="CB34" s="48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20"/>
    </row>
    <row r="35" spans="2:116" s="4" customFormat="1" ht="18" customHeight="1">
      <c r="B35" s="195">
        <v>11</v>
      </c>
      <c r="C35" s="191"/>
      <c r="D35" s="191">
        <v>1</v>
      </c>
      <c r="E35" s="191"/>
      <c r="F35" s="191"/>
      <c r="G35" s="191" t="s">
        <v>23</v>
      </c>
      <c r="H35" s="191"/>
      <c r="I35" s="191"/>
      <c r="J35" s="182">
        <f>J33+$U$10*$X$10+$AL$10</f>
        <v>0.46527777777777785</v>
      </c>
      <c r="K35" s="182"/>
      <c r="L35" s="182"/>
      <c r="M35" s="182"/>
      <c r="N35" s="183"/>
      <c r="O35" s="192" t="str">
        <f>AG18</f>
        <v>SVE Fallingbostel</v>
      </c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35" t="s">
        <v>21</v>
      </c>
      <c r="AF35" s="185" t="str">
        <f>AG20</f>
        <v>JSG Wümme</v>
      </c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6"/>
      <c r="AW35" s="187">
        <v>0</v>
      </c>
      <c r="AX35" s="188"/>
      <c r="AY35" s="35" t="s">
        <v>20</v>
      </c>
      <c r="AZ35" s="188">
        <v>8</v>
      </c>
      <c r="BA35" s="189"/>
      <c r="BB35" s="187"/>
      <c r="BC35" s="190"/>
      <c r="BD35" s="16"/>
      <c r="BE35" s="45"/>
      <c r="BF35" s="50">
        <f t="shared" si="0"/>
        <v>0</v>
      </c>
      <c r="BG35" s="50" t="s">
        <v>20</v>
      </c>
      <c r="BH35" s="50">
        <f t="shared" si="1"/>
        <v>3</v>
      </c>
      <c r="BI35" s="45"/>
      <c r="BJ35" s="45"/>
      <c r="BK35" s="52"/>
      <c r="BL35" s="52"/>
      <c r="BM35" s="56" t="str">
        <f>$D$20</f>
        <v> ---  </v>
      </c>
      <c r="BN35" s="54">
        <f>SUM($BF$29+$BH$33+$BF$38+$BH$42)</f>
        <v>0</v>
      </c>
      <c r="BO35" s="54">
        <f>SUM($AW$29+$AZ$33+$AW$38+$AZ$42)</f>
        <v>0</v>
      </c>
      <c r="BP35" s="55" t="s">
        <v>20</v>
      </c>
      <c r="BQ35" s="54">
        <f>SUM($AZ$29+$AW$33+$AZ$38+$AW$42)</f>
        <v>12</v>
      </c>
      <c r="BR35" s="54">
        <f>SUM(BO35-BQ35)</f>
        <v>-12</v>
      </c>
      <c r="BS35" s="54"/>
      <c r="BT35" s="45"/>
      <c r="BU35" s="45"/>
      <c r="BV35" s="48"/>
      <c r="BW35" s="48"/>
      <c r="BX35" s="48"/>
      <c r="BY35" s="48"/>
      <c r="BZ35" s="48"/>
      <c r="CA35" s="48"/>
      <c r="CB35" s="48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20"/>
    </row>
    <row r="36" spans="2:116" s="4" customFormat="1" ht="18" customHeight="1" thickBot="1">
      <c r="B36" s="194">
        <v>12</v>
      </c>
      <c r="C36" s="171"/>
      <c r="D36" s="171">
        <v>2</v>
      </c>
      <c r="E36" s="171"/>
      <c r="F36" s="171"/>
      <c r="G36" s="171" t="s">
        <v>23</v>
      </c>
      <c r="H36" s="171"/>
      <c r="I36" s="171"/>
      <c r="J36" s="172">
        <f>J35</f>
        <v>0.46527777777777785</v>
      </c>
      <c r="K36" s="172"/>
      <c r="L36" s="172"/>
      <c r="M36" s="172"/>
      <c r="N36" s="173"/>
      <c r="O36" s="174" t="str">
        <f>AG19</f>
        <v>JSG Vissel 3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9" t="s">
        <v>21</v>
      </c>
      <c r="AF36" s="165" t="str">
        <f>AG16</f>
        <v>Fortuna Rotenburg</v>
      </c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6"/>
      <c r="AW36" s="167">
        <v>0</v>
      </c>
      <c r="AX36" s="168"/>
      <c r="AY36" s="9" t="s">
        <v>20</v>
      </c>
      <c r="AZ36" s="168">
        <v>4</v>
      </c>
      <c r="BA36" s="169"/>
      <c r="BB36" s="167"/>
      <c r="BC36" s="170"/>
      <c r="BD36" s="16"/>
      <c r="BE36" s="45"/>
      <c r="BF36" s="50">
        <f t="shared" si="0"/>
        <v>0</v>
      </c>
      <c r="BG36" s="50" t="s">
        <v>20</v>
      </c>
      <c r="BH36" s="50">
        <f t="shared" si="1"/>
        <v>3</v>
      </c>
      <c r="BI36" s="45"/>
      <c r="BJ36" s="45"/>
      <c r="BK36" s="45"/>
      <c r="BL36" s="45"/>
      <c r="BM36" s="45"/>
      <c r="BN36" s="45"/>
      <c r="BO36" s="45"/>
      <c r="BP36" s="45"/>
      <c r="BQ36" s="45"/>
      <c r="BR36" s="54"/>
      <c r="BS36" s="54"/>
      <c r="BT36" s="45"/>
      <c r="BU36" s="45"/>
      <c r="BV36" s="48"/>
      <c r="BW36" s="48"/>
      <c r="BX36" s="48"/>
      <c r="BY36" s="48"/>
      <c r="BZ36" s="48"/>
      <c r="CA36" s="48"/>
      <c r="CB36" s="48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20"/>
    </row>
    <row r="37" spans="2:116" s="4" customFormat="1" ht="18" customHeight="1">
      <c r="B37" s="193">
        <v>13</v>
      </c>
      <c r="C37" s="181"/>
      <c r="D37" s="181">
        <v>1</v>
      </c>
      <c r="E37" s="181"/>
      <c r="F37" s="181"/>
      <c r="G37" s="181" t="s">
        <v>36</v>
      </c>
      <c r="H37" s="181"/>
      <c r="I37" s="181"/>
      <c r="J37" s="182">
        <f>J35+$U$10*$X$10+$AL$10</f>
        <v>0.4770833333333334</v>
      </c>
      <c r="K37" s="182"/>
      <c r="L37" s="182"/>
      <c r="M37" s="182"/>
      <c r="N37" s="183"/>
      <c r="O37" s="184" t="str">
        <f>D18</f>
        <v>SC Tewel</v>
      </c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8" t="s">
        <v>21</v>
      </c>
      <c r="AF37" s="175" t="str">
        <f>D17</f>
        <v>RW Scheessel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6"/>
      <c r="AW37" s="177">
        <v>1</v>
      </c>
      <c r="AX37" s="178"/>
      <c r="AY37" s="8" t="s">
        <v>20</v>
      </c>
      <c r="AZ37" s="178">
        <v>1</v>
      </c>
      <c r="BA37" s="179"/>
      <c r="BB37" s="177"/>
      <c r="BC37" s="180"/>
      <c r="BD37" s="16"/>
      <c r="BE37" s="45"/>
      <c r="BF37" s="50">
        <f t="shared" si="0"/>
        <v>1</v>
      </c>
      <c r="BG37" s="50" t="s">
        <v>20</v>
      </c>
      <c r="BH37" s="50">
        <f t="shared" si="1"/>
        <v>1</v>
      </c>
      <c r="BI37" s="45"/>
      <c r="BJ37" s="36"/>
      <c r="BK37" s="36"/>
      <c r="BL37" s="36"/>
      <c r="BM37" s="36"/>
      <c r="BN37" s="36"/>
      <c r="BO37" s="36"/>
      <c r="BP37" s="36"/>
      <c r="BQ37" s="36"/>
      <c r="BR37" s="54"/>
      <c r="BS37" s="54"/>
      <c r="BT37" s="45"/>
      <c r="BU37" s="45"/>
      <c r="BV37" s="48"/>
      <c r="BW37" s="48"/>
      <c r="BX37" s="48"/>
      <c r="BY37" s="48"/>
      <c r="BZ37" s="48"/>
      <c r="CA37" s="48"/>
      <c r="CB37" s="48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20"/>
    </row>
    <row r="38" spans="2:116" s="4" customFormat="1" ht="18" customHeight="1" thickBot="1">
      <c r="B38" s="194">
        <v>14</v>
      </c>
      <c r="C38" s="171"/>
      <c r="D38" s="171">
        <v>2</v>
      </c>
      <c r="E38" s="171"/>
      <c r="F38" s="171"/>
      <c r="G38" s="171" t="s">
        <v>36</v>
      </c>
      <c r="H38" s="171"/>
      <c r="I38" s="171"/>
      <c r="J38" s="172">
        <f>J37</f>
        <v>0.4770833333333334</v>
      </c>
      <c r="K38" s="172"/>
      <c r="L38" s="172"/>
      <c r="M38" s="172"/>
      <c r="N38" s="173"/>
      <c r="O38" s="174" t="str">
        <f>D20</f>
        <v> ---  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9" t="s">
        <v>21</v>
      </c>
      <c r="AF38" s="165" t="str">
        <f>D19</f>
        <v>JSG Vissel 1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6"/>
      <c r="AW38" s="167">
        <v>0</v>
      </c>
      <c r="AX38" s="168"/>
      <c r="AY38" s="9" t="s">
        <v>20</v>
      </c>
      <c r="AZ38" s="168">
        <v>3</v>
      </c>
      <c r="BA38" s="169"/>
      <c r="BB38" s="167"/>
      <c r="BC38" s="170"/>
      <c r="BD38" s="16"/>
      <c r="BE38" s="45"/>
      <c r="BF38" s="50">
        <f t="shared" si="0"/>
        <v>0</v>
      </c>
      <c r="BG38" s="50" t="s">
        <v>20</v>
      </c>
      <c r="BH38" s="50">
        <f t="shared" si="1"/>
        <v>3</v>
      </c>
      <c r="BI38" s="45"/>
      <c r="BJ38" s="45"/>
      <c r="BK38" s="52"/>
      <c r="BL38" s="52"/>
      <c r="BM38" s="56" t="str">
        <f>$AG$20</f>
        <v>JSG Wümme</v>
      </c>
      <c r="BN38" s="54">
        <f>SUM($BF$31+$BH$35+$BF$40+$BH$44)</f>
        <v>12</v>
      </c>
      <c r="BO38" s="54">
        <f>SUM($AW$31+$AZ$35+$AW$40+$AZ$44)</f>
        <v>20</v>
      </c>
      <c r="BP38" s="55" t="s">
        <v>20</v>
      </c>
      <c r="BQ38" s="54">
        <f>SUM($AZ$31+$AW$35+$AZ$40+$AW$44)</f>
        <v>0</v>
      </c>
      <c r="BR38" s="54">
        <f>SUM(BO38-BQ38)</f>
        <v>20</v>
      </c>
      <c r="BS38" s="54"/>
      <c r="BT38" s="45"/>
      <c r="BU38" s="45"/>
      <c r="BV38" s="48"/>
      <c r="BW38" s="48"/>
      <c r="BX38" s="48"/>
      <c r="BY38" s="48"/>
      <c r="BZ38" s="48"/>
      <c r="CA38" s="48"/>
      <c r="CB38" s="48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20"/>
    </row>
    <row r="39" spans="2:116" s="4" customFormat="1" ht="18" customHeight="1">
      <c r="B39" s="193">
        <v>15</v>
      </c>
      <c r="C39" s="181"/>
      <c r="D39" s="181">
        <v>1</v>
      </c>
      <c r="E39" s="181"/>
      <c r="F39" s="181"/>
      <c r="G39" s="181" t="s">
        <v>23</v>
      </c>
      <c r="H39" s="181"/>
      <c r="I39" s="181"/>
      <c r="J39" s="182">
        <f>J37+$U$10*$X$10+$AL$10</f>
        <v>0.488888888888889</v>
      </c>
      <c r="K39" s="182"/>
      <c r="L39" s="182"/>
      <c r="M39" s="182"/>
      <c r="N39" s="183"/>
      <c r="O39" s="184" t="str">
        <f>AG18</f>
        <v>SVE Fallingbostel</v>
      </c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8" t="s">
        <v>21</v>
      </c>
      <c r="AF39" s="175" t="str">
        <f>AG17</f>
        <v>JSG Vissel 2</v>
      </c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6"/>
      <c r="AW39" s="177">
        <v>2</v>
      </c>
      <c r="AX39" s="178"/>
      <c r="AY39" s="8" t="s">
        <v>20</v>
      </c>
      <c r="AZ39" s="178">
        <v>1</v>
      </c>
      <c r="BA39" s="179"/>
      <c r="BB39" s="177"/>
      <c r="BC39" s="180"/>
      <c r="BD39" s="16"/>
      <c r="BE39" s="45"/>
      <c r="BF39" s="50">
        <f t="shared" si="0"/>
        <v>3</v>
      </c>
      <c r="BG39" s="50" t="s">
        <v>20</v>
      </c>
      <c r="BH39" s="50">
        <f t="shared" si="1"/>
        <v>0</v>
      </c>
      <c r="BI39" s="45"/>
      <c r="BJ39" s="45"/>
      <c r="BK39" s="52"/>
      <c r="BL39" s="52"/>
      <c r="BM39" s="56" t="str">
        <f>$AG$16</f>
        <v>Fortuna Rotenburg</v>
      </c>
      <c r="BN39" s="54">
        <f>SUM($BF$27+$BH$31+$BH$36+$BF$43)</f>
        <v>9</v>
      </c>
      <c r="BO39" s="54">
        <f>SUM($AW$27+$AZ$31+$AZ$36+$AW$43)</f>
        <v>9</v>
      </c>
      <c r="BP39" s="55" t="s">
        <v>20</v>
      </c>
      <c r="BQ39" s="54">
        <f>SUM($AZ$27+$AW$31+$AW$36+$AZ$43)</f>
        <v>4</v>
      </c>
      <c r="BR39" s="54">
        <f>SUM(BO39-BQ39)</f>
        <v>5</v>
      </c>
      <c r="BS39" s="54"/>
      <c r="BT39" s="45"/>
      <c r="BU39" s="45"/>
      <c r="BV39" s="48"/>
      <c r="BW39" s="48"/>
      <c r="BX39" s="48"/>
      <c r="BY39" s="48"/>
      <c r="BZ39" s="48"/>
      <c r="CA39" s="48"/>
      <c r="CB39" s="48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20"/>
    </row>
    <row r="40" spans="2:116" s="4" customFormat="1" ht="18" customHeight="1" thickBot="1">
      <c r="B40" s="194">
        <v>16</v>
      </c>
      <c r="C40" s="171"/>
      <c r="D40" s="171">
        <v>2</v>
      </c>
      <c r="E40" s="171"/>
      <c r="F40" s="171"/>
      <c r="G40" s="171" t="s">
        <v>23</v>
      </c>
      <c r="H40" s="171"/>
      <c r="I40" s="171"/>
      <c r="J40" s="172">
        <f>J39</f>
        <v>0.488888888888889</v>
      </c>
      <c r="K40" s="172"/>
      <c r="L40" s="172"/>
      <c r="M40" s="172"/>
      <c r="N40" s="173"/>
      <c r="O40" s="174" t="str">
        <f>AG20</f>
        <v>JSG Wümme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9" t="s">
        <v>21</v>
      </c>
      <c r="AF40" s="165" t="str">
        <f>AG19</f>
        <v>JSG Vissel 3</v>
      </c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6"/>
      <c r="AW40" s="167">
        <v>6</v>
      </c>
      <c r="AX40" s="168"/>
      <c r="AY40" s="9" t="s">
        <v>20</v>
      </c>
      <c r="AZ40" s="168">
        <v>0</v>
      </c>
      <c r="BA40" s="169"/>
      <c r="BB40" s="167"/>
      <c r="BC40" s="170"/>
      <c r="BD40" s="16"/>
      <c r="BE40" s="45"/>
      <c r="BF40" s="50">
        <f t="shared" si="0"/>
        <v>3</v>
      </c>
      <c r="BG40" s="50" t="s">
        <v>20</v>
      </c>
      <c r="BH40" s="50">
        <f t="shared" si="1"/>
        <v>0</v>
      </c>
      <c r="BI40" s="45"/>
      <c r="BJ40" s="45"/>
      <c r="BK40" s="52"/>
      <c r="BL40" s="52"/>
      <c r="BM40" s="53" t="str">
        <f>$AG$18</f>
        <v>SVE Fallingbostel</v>
      </c>
      <c r="BN40" s="54">
        <f>SUM($BH$28+$BF$35+$BF$39+$BH$43)</f>
        <v>4</v>
      </c>
      <c r="BO40" s="54">
        <f>SUM($AZ$28+$AW$35+$AW$39+$AZ$43)</f>
        <v>3</v>
      </c>
      <c r="BP40" s="55" t="s">
        <v>20</v>
      </c>
      <c r="BQ40" s="54">
        <f>SUM($AW$28+$AZ$35+$AZ$39+$AW$43)</f>
        <v>11</v>
      </c>
      <c r="BR40" s="54">
        <f>SUM(BO40-BQ40)</f>
        <v>-8</v>
      </c>
      <c r="BS40" s="54"/>
      <c r="BT40" s="45"/>
      <c r="BU40" s="45"/>
      <c r="BV40" s="48"/>
      <c r="BW40" s="48"/>
      <c r="BX40" s="48"/>
      <c r="BY40" s="48"/>
      <c r="BZ40" s="48"/>
      <c r="CA40" s="48"/>
      <c r="CB40" s="48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20"/>
    </row>
    <row r="41" spans="2:116" s="4" customFormat="1" ht="18" customHeight="1">
      <c r="B41" s="193">
        <v>17</v>
      </c>
      <c r="C41" s="181"/>
      <c r="D41" s="181">
        <v>1</v>
      </c>
      <c r="E41" s="181"/>
      <c r="F41" s="181"/>
      <c r="G41" s="181" t="s">
        <v>36</v>
      </c>
      <c r="H41" s="181"/>
      <c r="I41" s="181"/>
      <c r="J41" s="182">
        <f>J39+$U$10*$X$10+$AL$10</f>
        <v>0.5006944444444446</v>
      </c>
      <c r="K41" s="182"/>
      <c r="L41" s="182"/>
      <c r="M41" s="182"/>
      <c r="N41" s="183"/>
      <c r="O41" s="184" t="str">
        <f>D16</f>
        <v>TuS Bothel</v>
      </c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8" t="s">
        <v>21</v>
      </c>
      <c r="AF41" s="175" t="str">
        <f>D18</f>
        <v>SC Tewel</v>
      </c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6"/>
      <c r="AW41" s="177">
        <v>3</v>
      </c>
      <c r="AX41" s="178"/>
      <c r="AY41" s="8" t="s">
        <v>20</v>
      </c>
      <c r="AZ41" s="178">
        <v>0</v>
      </c>
      <c r="BA41" s="179"/>
      <c r="BB41" s="177"/>
      <c r="BC41" s="180"/>
      <c r="BD41" s="16"/>
      <c r="BE41" s="45"/>
      <c r="BF41" s="50">
        <f t="shared" si="0"/>
        <v>3</v>
      </c>
      <c r="BG41" s="50" t="s">
        <v>20</v>
      </c>
      <c r="BH41" s="50">
        <f t="shared" si="1"/>
        <v>0</v>
      </c>
      <c r="BI41" s="45"/>
      <c r="BJ41" s="45"/>
      <c r="BK41" s="52"/>
      <c r="BL41" s="52"/>
      <c r="BM41" s="56" t="str">
        <f>$AG$19</f>
        <v>JSG Vissel 3</v>
      </c>
      <c r="BN41" s="54">
        <f>SUM($BF$28+$BH$32+$BF$36+$BH$40)</f>
        <v>4</v>
      </c>
      <c r="BO41" s="54">
        <f>SUM($AW$28+$AZ$32+$AW$36+$AZ$40)</f>
        <v>3</v>
      </c>
      <c r="BP41" s="55" t="s">
        <v>20</v>
      </c>
      <c r="BQ41" s="54">
        <f>SUM($AZ$28+$AW$32+$AZ$36+$AW$40)</f>
        <v>12</v>
      </c>
      <c r="BR41" s="54">
        <f>SUM(BO41-BQ41)</f>
        <v>-9</v>
      </c>
      <c r="BS41" s="54"/>
      <c r="BT41" s="45"/>
      <c r="BU41" s="45"/>
      <c r="BV41" s="48"/>
      <c r="BW41" s="48"/>
      <c r="BX41" s="48"/>
      <c r="BY41" s="48"/>
      <c r="BZ41" s="48"/>
      <c r="CA41" s="48"/>
      <c r="CB41" s="48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20"/>
    </row>
    <row r="42" spans="2:116" s="4" customFormat="1" ht="18" customHeight="1" thickBot="1">
      <c r="B42" s="194">
        <v>18</v>
      </c>
      <c r="C42" s="171"/>
      <c r="D42" s="171">
        <v>2</v>
      </c>
      <c r="E42" s="171"/>
      <c r="F42" s="171"/>
      <c r="G42" s="171" t="s">
        <v>36</v>
      </c>
      <c r="H42" s="171"/>
      <c r="I42" s="171"/>
      <c r="J42" s="172">
        <f>J41</f>
        <v>0.5006944444444446</v>
      </c>
      <c r="K42" s="172"/>
      <c r="L42" s="172"/>
      <c r="M42" s="172"/>
      <c r="N42" s="173"/>
      <c r="O42" s="174" t="str">
        <f>D17</f>
        <v>RW Scheessel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9" t="s">
        <v>21</v>
      </c>
      <c r="AF42" s="165" t="str">
        <f>D20</f>
        <v> ---  </v>
      </c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6"/>
      <c r="AW42" s="167">
        <v>3</v>
      </c>
      <c r="AX42" s="168"/>
      <c r="AY42" s="9" t="s">
        <v>20</v>
      </c>
      <c r="AZ42" s="168">
        <v>0</v>
      </c>
      <c r="BA42" s="169"/>
      <c r="BB42" s="167"/>
      <c r="BC42" s="170"/>
      <c r="BD42" s="16"/>
      <c r="BE42" s="45"/>
      <c r="BF42" s="50">
        <f t="shared" si="0"/>
        <v>3</v>
      </c>
      <c r="BG42" s="50" t="s">
        <v>20</v>
      </c>
      <c r="BH42" s="50">
        <f t="shared" si="1"/>
        <v>0</v>
      </c>
      <c r="BI42" s="45"/>
      <c r="BJ42" s="45"/>
      <c r="BK42" s="52"/>
      <c r="BL42" s="52"/>
      <c r="BM42" s="56" t="str">
        <f>$AG$17</f>
        <v>JSG Vissel 2</v>
      </c>
      <c r="BN42" s="54">
        <f>SUM($BH$27+$BF$32+$BH$39+$BF$44)</f>
        <v>0</v>
      </c>
      <c r="BO42" s="54">
        <f>SUM($AZ$27+$AW$32+$AZ$39+$AW$44)</f>
        <v>4</v>
      </c>
      <c r="BP42" s="55" t="s">
        <v>20</v>
      </c>
      <c r="BQ42" s="54">
        <f>SUM($AW$27+$AZ$32+$AW$39+$AZ$44)</f>
        <v>12</v>
      </c>
      <c r="BR42" s="54">
        <f>SUM(BO42-BQ42)</f>
        <v>-8</v>
      </c>
      <c r="BS42" s="54"/>
      <c r="BT42" s="45"/>
      <c r="BU42" s="45"/>
      <c r="BV42" s="48"/>
      <c r="BW42" s="48"/>
      <c r="BX42" s="48"/>
      <c r="BY42" s="48"/>
      <c r="BZ42" s="48"/>
      <c r="CA42" s="48"/>
      <c r="CB42" s="48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20"/>
    </row>
    <row r="43" spans="2:116" s="4" customFormat="1" ht="18" customHeight="1">
      <c r="B43" s="193">
        <v>19</v>
      </c>
      <c r="C43" s="181"/>
      <c r="D43" s="181">
        <v>1</v>
      </c>
      <c r="E43" s="181"/>
      <c r="F43" s="181"/>
      <c r="G43" s="181" t="s">
        <v>23</v>
      </c>
      <c r="H43" s="181"/>
      <c r="I43" s="181"/>
      <c r="J43" s="182">
        <f>J41+$U$10*$X$10+$AL$10</f>
        <v>0.5125000000000001</v>
      </c>
      <c r="K43" s="182"/>
      <c r="L43" s="182"/>
      <c r="M43" s="182"/>
      <c r="N43" s="183"/>
      <c r="O43" s="184" t="str">
        <f>AG16</f>
        <v>Fortuna Rotenburg</v>
      </c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8" t="s">
        <v>21</v>
      </c>
      <c r="AF43" s="175" t="str">
        <f>AG18</f>
        <v>SVE Fallingbostel</v>
      </c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6"/>
      <c r="AW43" s="177">
        <v>1</v>
      </c>
      <c r="AX43" s="178"/>
      <c r="AY43" s="8" t="s">
        <v>20</v>
      </c>
      <c r="AZ43" s="178">
        <v>0</v>
      </c>
      <c r="BA43" s="179"/>
      <c r="BB43" s="177"/>
      <c r="BC43" s="180"/>
      <c r="BD43" s="16"/>
      <c r="BE43" s="45"/>
      <c r="BF43" s="50">
        <f t="shared" si="0"/>
        <v>3</v>
      </c>
      <c r="BG43" s="50" t="s">
        <v>20</v>
      </c>
      <c r="BH43" s="50">
        <f t="shared" si="1"/>
        <v>0</v>
      </c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8"/>
      <c r="BW43" s="48"/>
      <c r="BX43" s="48"/>
      <c r="BY43" s="48"/>
      <c r="BZ43" s="48"/>
      <c r="CA43" s="48"/>
      <c r="CB43" s="48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20"/>
    </row>
    <row r="44" spans="2:116" ht="18" customHeight="1" thickBot="1">
      <c r="B44" s="194">
        <v>20</v>
      </c>
      <c r="C44" s="171"/>
      <c r="D44" s="171">
        <v>2</v>
      </c>
      <c r="E44" s="171"/>
      <c r="F44" s="171"/>
      <c r="G44" s="171" t="s">
        <v>23</v>
      </c>
      <c r="H44" s="171"/>
      <c r="I44" s="171"/>
      <c r="J44" s="172">
        <f>J43</f>
        <v>0.5125000000000001</v>
      </c>
      <c r="K44" s="172"/>
      <c r="L44" s="172"/>
      <c r="M44" s="172"/>
      <c r="N44" s="173"/>
      <c r="O44" s="174" t="str">
        <f>AG17</f>
        <v>JSG Vissel 2</v>
      </c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9" t="s">
        <v>21</v>
      </c>
      <c r="AF44" s="165" t="str">
        <f>AG20</f>
        <v>JSG Wümme</v>
      </c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6"/>
      <c r="AW44" s="167">
        <v>0</v>
      </c>
      <c r="AX44" s="168"/>
      <c r="AY44" s="9" t="s">
        <v>20</v>
      </c>
      <c r="AZ44" s="168">
        <v>4</v>
      </c>
      <c r="BA44" s="169"/>
      <c r="BB44" s="167"/>
      <c r="BC44" s="170"/>
      <c r="BD44" s="17"/>
      <c r="BF44" s="50">
        <f t="shared" si="0"/>
        <v>0</v>
      </c>
      <c r="BG44" s="50" t="s">
        <v>20</v>
      </c>
      <c r="BH44" s="50">
        <f t="shared" si="1"/>
        <v>3</v>
      </c>
      <c r="DL44" s="18"/>
    </row>
    <row r="45" ht="12.75"/>
    <row r="46" spans="2:116" ht="12.75">
      <c r="B46" s="1" t="s">
        <v>28</v>
      </c>
      <c r="BD46" s="18"/>
      <c r="DL46" s="18"/>
    </row>
    <row r="47" spans="56:116" ht="6" customHeight="1" thickBot="1">
      <c r="BD47" s="18"/>
      <c r="DL47" s="18"/>
    </row>
    <row r="48" spans="2:115" s="10" customFormat="1" ht="13.5" customHeight="1" thickBot="1">
      <c r="B48" s="162" t="s">
        <v>14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  <c r="P48" s="162" t="s">
        <v>25</v>
      </c>
      <c r="Q48" s="163"/>
      <c r="R48" s="164"/>
      <c r="S48" s="162" t="s">
        <v>26</v>
      </c>
      <c r="T48" s="163"/>
      <c r="U48" s="163"/>
      <c r="V48" s="163"/>
      <c r="W48" s="164"/>
      <c r="X48" s="162" t="s">
        <v>27</v>
      </c>
      <c r="Y48" s="163"/>
      <c r="Z48" s="164"/>
      <c r="AA48" s="11"/>
      <c r="AB48" s="11"/>
      <c r="AC48" s="11"/>
      <c r="AD48" s="11"/>
      <c r="AE48" s="162" t="s">
        <v>15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4"/>
      <c r="AS48" s="162" t="s">
        <v>25</v>
      </c>
      <c r="AT48" s="163"/>
      <c r="AU48" s="164"/>
      <c r="AV48" s="162" t="s">
        <v>26</v>
      </c>
      <c r="AW48" s="163"/>
      <c r="AX48" s="163"/>
      <c r="AY48" s="163"/>
      <c r="AZ48" s="164"/>
      <c r="BA48" s="162" t="s">
        <v>27</v>
      </c>
      <c r="BB48" s="163"/>
      <c r="BC48" s="164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8"/>
      <c r="BW48" s="58"/>
      <c r="BX48" s="58"/>
      <c r="BY48" s="58"/>
      <c r="BZ48" s="58"/>
      <c r="CA48" s="58"/>
      <c r="CB48" s="58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</row>
    <row r="49" spans="2:116" ht="12.75">
      <c r="B49" s="154" t="s">
        <v>9</v>
      </c>
      <c r="C49" s="155"/>
      <c r="D49" s="156" t="str">
        <f>BM31</f>
        <v>RW Scheessel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8"/>
      <c r="P49" s="159">
        <f>BN31</f>
        <v>8</v>
      </c>
      <c r="Q49" s="160"/>
      <c r="R49" s="161"/>
      <c r="S49" s="155">
        <f>BO31</f>
        <v>7</v>
      </c>
      <c r="T49" s="155"/>
      <c r="U49" s="12" t="s">
        <v>20</v>
      </c>
      <c r="V49" s="155">
        <f>BQ31</f>
        <v>2</v>
      </c>
      <c r="W49" s="155"/>
      <c r="X49" s="151">
        <f>BR31</f>
        <v>5</v>
      </c>
      <c r="Y49" s="152"/>
      <c r="Z49" s="153"/>
      <c r="AA49" s="4"/>
      <c r="AB49" s="4"/>
      <c r="AC49" s="4"/>
      <c r="AD49" s="4"/>
      <c r="AE49" s="154" t="s">
        <v>9</v>
      </c>
      <c r="AF49" s="155"/>
      <c r="AG49" s="156" t="str">
        <f>BM38</f>
        <v>JSG Wümme</v>
      </c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8"/>
      <c r="AS49" s="159">
        <f>BN38</f>
        <v>12</v>
      </c>
      <c r="AT49" s="160"/>
      <c r="AU49" s="161"/>
      <c r="AV49" s="155">
        <f>BO38</f>
        <v>20</v>
      </c>
      <c r="AW49" s="155"/>
      <c r="AX49" s="12" t="s">
        <v>20</v>
      </c>
      <c r="AY49" s="155">
        <f>BQ38</f>
        <v>0</v>
      </c>
      <c r="AZ49" s="155"/>
      <c r="BA49" s="151">
        <f>BR38</f>
        <v>20</v>
      </c>
      <c r="BB49" s="152"/>
      <c r="BC49" s="153"/>
      <c r="BD49" s="18"/>
      <c r="DL49" s="18"/>
    </row>
    <row r="50" spans="2:116" ht="12.75">
      <c r="B50" s="136" t="s">
        <v>10</v>
      </c>
      <c r="C50" s="132"/>
      <c r="D50" s="137" t="str">
        <f>BM32</f>
        <v>TuS Bothel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/>
      <c r="P50" s="148">
        <f>BN32</f>
        <v>7</v>
      </c>
      <c r="Q50" s="149"/>
      <c r="R50" s="150"/>
      <c r="S50" s="132">
        <f>BO32</f>
        <v>7</v>
      </c>
      <c r="T50" s="132"/>
      <c r="U50" s="13" t="s">
        <v>20</v>
      </c>
      <c r="V50" s="132">
        <f>BQ32</f>
        <v>4</v>
      </c>
      <c r="W50" s="132"/>
      <c r="X50" s="133">
        <f>BR32</f>
        <v>3</v>
      </c>
      <c r="Y50" s="134"/>
      <c r="Z50" s="135"/>
      <c r="AA50" s="4"/>
      <c r="AB50" s="4"/>
      <c r="AC50" s="4"/>
      <c r="AD50" s="4"/>
      <c r="AE50" s="136" t="s">
        <v>10</v>
      </c>
      <c r="AF50" s="132"/>
      <c r="AG50" s="137" t="str">
        <f>BM39</f>
        <v>Fortuna Rotenburg</v>
      </c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9"/>
      <c r="AS50" s="148">
        <f>BN39</f>
        <v>9</v>
      </c>
      <c r="AT50" s="149"/>
      <c r="AU50" s="150"/>
      <c r="AV50" s="132">
        <f>BO39</f>
        <v>9</v>
      </c>
      <c r="AW50" s="132"/>
      <c r="AX50" s="13" t="s">
        <v>20</v>
      </c>
      <c r="AY50" s="132">
        <f>BQ39</f>
        <v>4</v>
      </c>
      <c r="AZ50" s="132"/>
      <c r="BA50" s="133">
        <f>BR39</f>
        <v>5</v>
      </c>
      <c r="BB50" s="134"/>
      <c r="BC50" s="135"/>
      <c r="BD50" s="18"/>
      <c r="DL50" s="18"/>
    </row>
    <row r="51" spans="2:116" ht="12.75">
      <c r="B51" s="136" t="s">
        <v>11</v>
      </c>
      <c r="C51" s="132"/>
      <c r="D51" s="137" t="str">
        <f>BM33</f>
        <v>SC Tewel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48">
        <f>BN33</f>
        <v>7</v>
      </c>
      <c r="Q51" s="149"/>
      <c r="R51" s="150"/>
      <c r="S51" s="132">
        <f>BO33</f>
        <v>6</v>
      </c>
      <c r="T51" s="132"/>
      <c r="U51" s="13" t="s">
        <v>20</v>
      </c>
      <c r="V51" s="132">
        <f>BQ33</f>
        <v>4</v>
      </c>
      <c r="W51" s="132"/>
      <c r="X51" s="133">
        <f>BR33</f>
        <v>2</v>
      </c>
      <c r="Y51" s="134"/>
      <c r="Z51" s="135"/>
      <c r="AA51" s="4"/>
      <c r="AB51" s="4"/>
      <c r="AC51" s="4"/>
      <c r="AD51" s="4"/>
      <c r="AE51" s="136" t="s">
        <v>11</v>
      </c>
      <c r="AF51" s="132"/>
      <c r="AG51" s="137" t="str">
        <f>BM40</f>
        <v>SVE Fallingbostel</v>
      </c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148">
        <f>BN40</f>
        <v>4</v>
      </c>
      <c r="AT51" s="149"/>
      <c r="AU51" s="150"/>
      <c r="AV51" s="132">
        <f>BO40</f>
        <v>3</v>
      </c>
      <c r="AW51" s="132"/>
      <c r="AX51" s="13" t="s">
        <v>20</v>
      </c>
      <c r="AY51" s="132">
        <f>BQ40</f>
        <v>11</v>
      </c>
      <c r="AZ51" s="132"/>
      <c r="BA51" s="133">
        <f>BR40</f>
        <v>-8</v>
      </c>
      <c r="BB51" s="134"/>
      <c r="BC51" s="135"/>
      <c r="BD51" s="18"/>
      <c r="DL51" s="18"/>
    </row>
    <row r="52" spans="2:116" ht="12.75">
      <c r="B52" s="136" t="s">
        <v>12</v>
      </c>
      <c r="C52" s="132"/>
      <c r="D52" s="137" t="str">
        <f>BM34</f>
        <v>JSG Vissel 1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148">
        <f>BN34</f>
        <v>6</v>
      </c>
      <c r="Q52" s="149"/>
      <c r="R52" s="150"/>
      <c r="S52" s="132">
        <f>BO34</f>
        <v>6</v>
      </c>
      <c r="T52" s="132"/>
      <c r="U52" s="13" t="s">
        <v>20</v>
      </c>
      <c r="V52" s="132">
        <f>BQ34</f>
        <v>4</v>
      </c>
      <c r="W52" s="132"/>
      <c r="X52" s="133">
        <f>BR34</f>
        <v>2</v>
      </c>
      <c r="Y52" s="134"/>
      <c r="Z52" s="135"/>
      <c r="AA52" s="4"/>
      <c r="AB52" s="4"/>
      <c r="AC52" s="4"/>
      <c r="AD52" s="4"/>
      <c r="AE52" s="136" t="s">
        <v>12</v>
      </c>
      <c r="AF52" s="132"/>
      <c r="AG52" s="137" t="str">
        <f>BM41</f>
        <v>JSG Vissel 3</v>
      </c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9"/>
      <c r="AS52" s="148">
        <f>BN41</f>
        <v>4</v>
      </c>
      <c r="AT52" s="149"/>
      <c r="AU52" s="150"/>
      <c r="AV52" s="132">
        <f>BO41</f>
        <v>3</v>
      </c>
      <c r="AW52" s="132"/>
      <c r="AX52" s="13" t="s">
        <v>20</v>
      </c>
      <c r="AY52" s="132">
        <f>BQ41</f>
        <v>12</v>
      </c>
      <c r="AZ52" s="132"/>
      <c r="BA52" s="133">
        <f>BR41</f>
        <v>-9</v>
      </c>
      <c r="BB52" s="134"/>
      <c r="BC52" s="135"/>
      <c r="BD52" s="18"/>
      <c r="DL52" s="18"/>
    </row>
    <row r="53" spans="2:116" ht="13.5" thickBot="1">
      <c r="B53" s="140" t="s">
        <v>13</v>
      </c>
      <c r="C53" s="141"/>
      <c r="D53" s="142" t="str">
        <f>BM35</f>
        <v> ---  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  <c r="P53" s="145">
        <f>BN35</f>
        <v>0</v>
      </c>
      <c r="Q53" s="146"/>
      <c r="R53" s="147"/>
      <c r="S53" s="128">
        <f>BO35</f>
        <v>0</v>
      </c>
      <c r="T53" s="128"/>
      <c r="U53" s="14" t="s">
        <v>20</v>
      </c>
      <c r="V53" s="128">
        <f>BQ35</f>
        <v>12</v>
      </c>
      <c r="W53" s="128"/>
      <c r="X53" s="129">
        <f>BR35</f>
        <v>-12</v>
      </c>
      <c r="Y53" s="130"/>
      <c r="Z53" s="131"/>
      <c r="AA53" s="4"/>
      <c r="AB53" s="4"/>
      <c r="AC53" s="4"/>
      <c r="AD53" s="4"/>
      <c r="AE53" s="140" t="s">
        <v>13</v>
      </c>
      <c r="AF53" s="141"/>
      <c r="AG53" s="142" t="str">
        <f>BM42</f>
        <v>JSG Vissel 2</v>
      </c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4"/>
      <c r="AS53" s="145">
        <f>BN42</f>
        <v>0</v>
      </c>
      <c r="AT53" s="146"/>
      <c r="AU53" s="147"/>
      <c r="AV53" s="128">
        <f>BO42</f>
        <v>4</v>
      </c>
      <c r="AW53" s="128"/>
      <c r="AX53" s="14" t="s">
        <v>20</v>
      </c>
      <c r="AY53" s="128">
        <f>BQ42</f>
        <v>12</v>
      </c>
      <c r="AZ53" s="128"/>
      <c r="BA53" s="129">
        <f>BR42</f>
        <v>-8</v>
      </c>
      <c r="BB53" s="130"/>
      <c r="BC53" s="131"/>
      <c r="BD53" s="18"/>
      <c r="DL53" s="18"/>
    </row>
    <row r="55" ht="13.5" thickBot="1"/>
    <row r="56" spans="2:55" ht="13.5" thickBot="1">
      <c r="B56" s="123" t="s">
        <v>16</v>
      </c>
      <c r="C56" s="124"/>
      <c r="D56" s="86" t="s">
        <v>32</v>
      </c>
      <c r="E56" s="87"/>
      <c r="F56" s="87"/>
      <c r="G56" s="87"/>
      <c r="H56" s="87"/>
      <c r="I56" s="88"/>
      <c r="J56" s="62" t="s">
        <v>18</v>
      </c>
      <c r="K56" s="61"/>
      <c r="L56" s="61"/>
      <c r="M56" s="61"/>
      <c r="N56" s="60"/>
      <c r="O56" s="62" t="s">
        <v>60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0"/>
      <c r="AW56" s="122" t="s">
        <v>22</v>
      </c>
      <c r="AX56" s="61"/>
      <c r="AY56" s="61"/>
      <c r="AZ56" s="61"/>
      <c r="BA56" s="61"/>
      <c r="BB56" s="104"/>
      <c r="BC56" s="105"/>
    </row>
    <row r="57" spans="2:55" ht="12.75">
      <c r="B57" s="106">
        <v>21</v>
      </c>
      <c r="C57" s="110"/>
      <c r="D57" s="106">
        <v>2</v>
      </c>
      <c r="E57" s="110"/>
      <c r="F57" s="110"/>
      <c r="G57" s="110"/>
      <c r="H57" s="110"/>
      <c r="I57" s="107"/>
      <c r="J57" s="112">
        <v>0.5277777777777778</v>
      </c>
      <c r="K57" s="113"/>
      <c r="L57" s="113"/>
      <c r="M57" s="113"/>
      <c r="N57" s="114"/>
      <c r="O57" s="118" t="s">
        <v>45</v>
      </c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63" t="s">
        <v>21</v>
      </c>
      <c r="AF57" s="119" t="s">
        <v>40</v>
      </c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20"/>
      <c r="AW57" s="80">
        <v>0</v>
      </c>
      <c r="AX57" s="81"/>
      <c r="AY57" s="81" t="s">
        <v>20</v>
      </c>
      <c r="AZ57" s="81">
        <v>0</v>
      </c>
      <c r="BA57" s="84"/>
      <c r="BB57" s="110"/>
      <c r="BC57" s="107"/>
    </row>
    <row r="58" spans="2:55" ht="13.5" thickBot="1">
      <c r="B58" s="108"/>
      <c r="C58" s="111"/>
      <c r="D58" s="108"/>
      <c r="E58" s="111"/>
      <c r="F58" s="111"/>
      <c r="G58" s="111"/>
      <c r="H58" s="111"/>
      <c r="I58" s="109"/>
      <c r="J58" s="115"/>
      <c r="K58" s="116"/>
      <c r="L58" s="116"/>
      <c r="M58" s="116"/>
      <c r="N58" s="117"/>
      <c r="O58" s="101" t="s">
        <v>61</v>
      </c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68"/>
      <c r="AF58" s="102" t="s">
        <v>49</v>
      </c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3"/>
      <c r="AW58" s="82"/>
      <c r="AX58" s="83"/>
      <c r="AY58" s="83"/>
      <c r="AZ58" s="83"/>
      <c r="BA58" s="85"/>
      <c r="BB58" s="111"/>
      <c r="BC58" s="109"/>
    </row>
    <row r="59" spans="2:55" ht="13.5" thickBot="1">
      <c r="B59" s="64"/>
      <c r="C59" s="65"/>
      <c r="D59" s="65"/>
      <c r="E59" s="65"/>
      <c r="F59" s="65"/>
      <c r="G59" s="65"/>
      <c r="H59" s="65"/>
      <c r="I59" s="65"/>
      <c r="J59" s="67"/>
      <c r="K59" s="67"/>
      <c r="L59" s="67"/>
      <c r="M59" s="67"/>
      <c r="N59" s="67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68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69"/>
      <c r="AX59" s="70"/>
      <c r="AY59" s="70"/>
      <c r="AZ59" s="70"/>
      <c r="BA59" s="70"/>
      <c r="BB59" s="65"/>
      <c r="BC59" s="66"/>
    </row>
    <row r="60" spans="2:55" ht="13.5" thickBot="1">
      <c r="B60" s="122" t="s">
        <v>16</v>
      </c>
      <c r="C60" s="60"/>
      <c r="D60" s="86" t="s">
        <v>32</v>
      </c>
      <c r="E60" s="87"/>
      <c r="F60" s="87"/>
      <c r="G60" s="87"/>
      <c r="H60" s="87"/>
      <c r="I60" s="88"/>
      <c r="J60" s="62" t="s">
        <v>18</v>
      </c>
      <c r="K60" s="61"/>
      <c r="L60" s="61"/>
      <c r="M60" s="61"/>
      <c r="N60" s="60"/>
      <c r="O60" s="62" t="s">
        <v>59</v>
      </c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121"/>
      <c r="AW60" s="122" t="s">
        <v>22</v>
      </c>
      <c r="AX60" s="61"/>
      <c r="AY60" s="61"/>
      <c r="AZ60" s="61"/>
      <c r="BA60" s="121"/>
      <c r="BB60" s="104"/>
      <c r="BC60" s="105"/>
    </row>
    <row r="61" spans="2:55" ht="12.75">
      <c r="B61" s="106">
        <v>22</v>
      </c>
      <c r="C61" s="107"/>
      <c r="D61" s="106">
        <v>1</v>
      </c>
      <c r="E61" s="110"/>
      <c r="F61" s="110"/>
      <c r="G61" s="110"/>
      <c r="H61" s="110"/>
      <c r="I61" s="107"/>
      <c r="J61" s="112">
        <v>0.5277777777777778</v>
      </c>
      <c r="K61" s="113"/>
      <c r="L61" s="113"/>
      <c r="M61" s="113"/>
      <c r="N61" s="114"/>
      <c r="O61" s="118" t="s">
        <v>39</v>
      </c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63" t="s">
        <v>21</v>
      </c>
      <c r="AF61" s="119" t="s">
        <v>44</v>
      </c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20"/>
      <c r="AW61" s="80">
        <v>2</v>
      </c>
      <c r="AX61" s="81"/>
      <c r="AY61" s="81" t="s">
        <v>20</v>
      </c>
      <c r="AZ61" s="81">
        <v>3</v>
      </c>
      <c r="BA61" s="84"/>
      <c r="BB61" s="106"/>
      <c r="BC61" s="107"/>
    </row>
    <row r="62" spans="2:55" ht="13.5" thickBot="1">
      <c r="B62" s="108"/>
      <c r="C62" s="109"/>
      <c r="D62" s="108"/>
      <c r="E62" s="111"/>
      <c r="F62" s="111"/>
      <c r="G62" s="111"/>
      <c r="H62" s="111"/>
      <c r="I62" s="109"/>
      <c r="J62" s="115"/>
      <c r="K62" s="116"/>
      <c r="L62" s="116"/>
      <c r="M62" s="116"/>
      <c r="N62" s="117"/>
      <c r="O62" s="101" t="s">
        <v>52</v>
      </c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68"/>
      <c r="AF62" s="102" t="s">
        <v>51</v>
      </c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3"/>
      <c r="AW62" s="82"/>
      <c r="AX62" s="83"/>
      <c r="AY62" s="83"/>
      <c r="AZ62" s="83"/>
      <c r="BA62" s="85"/>
      <c r="BB62" s="108"/>
      <c r="BC62" s="109"/>
    </row>
    <row r="63" ht="13.5" thickBot="1"/>
    <row r="64" spans="2:55" ht="13.5" thickBot="1">
      <c r="B64" s="122" t="s">
        <v>16</v>
      </c>
      <c r="C64" s="60"/>
      <c r="D64" s="86" t="s">
        <v>32</v>
      </c>
      <c r="E64" s="87"/>
      <c r="F64" s="87"/>
      <c r="G64" s="87"/>
      <c r="H64" s="87"/>
      <c r="I64" s="88"/>
      <c r="J64" s="62" t="s">
        <v>18</v>
      </c>
      <c r="K64" s="61"/>
      <c r="L64" s="61"/>
      <c r="M64" s="61"/>
      <c r="N64" s="60"/>
      <c r="O64" s="62" t="s">
        <v>60</v>
      </c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121"/>
      <c r="AW64" s="122" t="s">
        <v>22</v>
      </c>
      <c r="AX64" s="61"/>
      <c r="AY64" s="61"/>
      <c r="AZ64" s="61"/>
      <c r="BA64" s="121"/>
      <c r="BB64" s="104"/>
      <c r="BC64" s="105"/>
    </row>
    <row r="65" spans="2:55" ht="12.75">
      <c r="B65" s="106">
        <v>23</v>
      </c>
      <c r="C65" s="107"/>
      <c r="D65" s="106">
        <v>2</v>
      </c>
      <c r="E65" s="110"/>
      <c r="F65" s="110"/>
      <c r="G65" s="110"/>
      <c r="H65" s="110"/>
      <c r="I65" s="107"/>
      <c r="J65" s="112">
        <v>0.5381944444444444</v>
      </c>
      <c r="K65" s="113"/>
      <c r="L65" s="113"/>
      <c r="M65" s="113"/>
      <c r="N65" s="114"/>
      <c r="O65" s="118" t="s">
        <v>40</v>
      </c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63" t="s">
        <v>21</v>
      </c>
      <c r="AF65" s="119" t="s">
        <v>43</v>
      </c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20"/>
      <c r="AW65" s="80">
        <v>1</v>
      </c>
      <c r="AX65" s="81"/>
      <c r="AY65" s="81" t="s">
        <v>20</v>
      </c>
      <c r="AZ65" s="81">
        <v>1</v>
      </c>
      <c r="BA65" s="84"/>
      <c r="BB65" s="106"/>
      <c r="BC65" s="107"/>
    </row>
    <row r="66" spans="2:55" ht="13.5" thickBot="1">
      <c r="B66" s="108"/>
      <c r="C66" s="109"/>
      <c r="D66" s="108"/>
      <c r="E66" s="111"/>
      <c r="F66" s="111"/>
      <c r="G66" s="111"/>
      <c r="H66" s="111"/>
      <c r="I66" s="109"/>
      <c r="J66" s="115"/>
      <c r="K66" s="116"/>
      <c r="L66" s="116"/>
      <c r="M66" s="116"/>
      <c r="N66" s="117"/>
      <c r="O66" s="101" t="s">
        <v>49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68"/>
      <c r="AF66" s="102" t="s">
        <v>50</v>
      </c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3"/>
      <c r="AW66" s="82"/>
      <c r="AX66" s="83"/>
      <c r="AY66" s="83"/>
      <c r="AZ66" s="83"/>
      <c r="BA66" s="85"/>
      <c r="BB66" s="108"/>
      <c r="BC66" s="109"/>
    </row>
    <row r="67" ht="13.5" thickBot="1"/>
    <row r="68" spans="2:55" ht="13.5" thickBot="1">
      <c r="B68" s="123" t="s">
        <v>16</v>
      </c>
      <c r="C68" s="124"/>
      <c r="D68" s="86" t="s">
        <v>32</v>
      </c>
      <c r="E68" s="87"/>
      <c r="F68" s="87"/>
      <c r="G68" s="87"/>
      <c r="H68" s="87"/>
      <c r="I68" s="88"/>
      <c r="J68" s="62" t="s">
        <v>18</v>
      </c>
      <c r="K68" s="61"/>
      <c r="L68" s="61"/>
      <c r="M68" s="61"/>
      <c r="N68" s="60"/>
      <c r="O68" s="62" t="s">
        <v>53</v>
      </c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121"/>
      <c r="AW68" s="122" t="s">
        <v>22</v>
      </c>
      <c r="AX68" s="61"/>
      <c r="AY68" s="61"/>
      <c r="AZ68" s="61"/>
      <c r="BA68" s="61"/>
      <c r="BB68" s="104"/>
      <c r="BC68" s="105"/>
    </row>
    <row r="69" spans="2:55" ht="12.75">
      <c r="B69" s="106">
        <v>24</v>
      </c>
      <c r="C69" s="110"/>
      <c r="D69" s="106">
        <v>1</v>
      </c>
      <c r="E69" s="110"/>
      <c r="F69" s="110"/>
      <c r="G69" s="110"/>
      <c r="H69" s="110"/>
      <c r="I69" s="107"/>
      <c r="J69" s="112">
        <v>0.5381944444444444</v>
      </c>
      <c r="K69" s="113"/>
      <c r="L69" s="113"/>
      <c r="M69" s="113"/>
      <c r="N69" s="114"/>
      <c r="O69" s="118" t="s">
        <v>64</v>
      </c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63" t="s">
        <v>21</v>
      </c>
      <c r="AF69" s="119" t="s">
        <v>42</v>
      </c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20"/>
      <c r="AW69" s="80">
        <v>0</v>
      </c>
      <c r="AX69" s="81"/>
      <c r="AY69" s="81" t="s">
        <v>20</v>
      </c>
      <c r="AZ69" s="81">
        <v>3</v>
      </c>
      <c r="BA69" s="84"/>
      <c r="BB69" s="110"/>
      <c r="BC69" s="107"/>
    </row>
    <row r="70" spans="2:55" ht="13.5" thickBot="1">
      <c r="B70" s="108"/>
      <c r="C70" s="111"/>
      <c r="D70" s="108"/>
      <c r="E70" s="111"/>
      <c r="F70" s="111"/>
      <c r="G70" s="111"/>
      <c r="H70" s="111"/>
      <c r="I70" s="109"/>
      <c r="J70" s="115"/>
      <c r="K70" s="116"/>
      <c r="L70" s="116"/>
      <c r="M70" s="116"/>
      <c r="N70" s="117"/>
      <c r="O70" s="101" t="s">
        <v>54</v>
      </c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68"/>
      <c r="AF70" s="102" t="s">
        <v>55</v>
      </c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3"/>
      <c r="AW70" s="82"/>
      <c r="AX70" s="83"/>
      <c r="AY70" s="83"/>
      <c r="AZ70" s="83"/>
      <c r="BA70" s="85"/>
      <c r="BB70" s="111"/>
      <c r="BC70" s="109"/>
    </row>
    <row r="71" ht="13.5" thickBot="1"/>
    <row r="72" spans="2:55" ht="13.5" thickBot="1">
      <c r="B72" s="122" t="s">
        <v>16</v>
      </c>
      <c r="C72" s="60"/>
      <c r="D72" s="86" t="s">
        <v>32</v>
      </c>
      <c r="E72" s="87"/>
      <c r="F72" s="87"/>
      <c r="G72" s="87"/>
      <c r="H72" s="87"/>
      <c r="I72" s="88"/>
      <c r="J72" s="62" t="s">
        <v>18</v>
      </c>
      <c r="K72" s="61"/>
      <c r="L72" s="61"/>
      <c r="M72" s="61"/>
      <c r="N72" s="60"/>
      <c r="O72" s="62" t="s">
        <v>60</v>
      </c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121"/>
      <c r="AW72" s="122" t="s">
        <v>22</v>
      </c>
      <c r="AX72" s="61"/>
      <c r="AY72" s="61"/>
      <c r="AZ72" s="61"/>
      <c r="BA72" s="121"/>
      <c r="BB72" s="104"/>
      <c r="BC72" s="105"/>
    </row>
    <row r="73" spans="2:55" ht="12.75">
      <c r="B73" s="106">
        <v>25</v>
      </c>
      <c r="C73" s="107"/>
      <c r="D73" s="106">
        <v>1</v>
      </c>
      <c r="E73" s="110"/>
      <c r="F73" s="110"/>
      <c r="G73" s="110"/>
      <c r="H73" s="110"/>
      <c r="I73" s="107"/>
      <c r="J73" s="112">
        <v>0.5520833333333334</v>
      </c>
      <c r="K73" s="113"/>
      <c r="L73" s="113"/>
      <c r="M73" s="113"/>
      <c r="N73" s="114"/>
      <c r="O73" s="118" t="s">
        <v>43</v>
      </c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63"/>
      <c r="AF73" s="119" t="s">
        <v>66</v>
      </c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20"/>
      <c r="AW73" s="80">
        <v>0</v>
      </c>
      <c r="AX73" s="81"/>
      <c r="AY73" s="81" t="s">
        <v>20</v>
      </c>
      <c r="AZ73" s="81">
        <v>0</v>
      </c>
      <c r="BA73" s="84"/>
      <c r="BB73" s="106"/>
      <c r="BC73" s="107"/>
    </row>
    <row r="74" spans="2:55" ht="13.5" thickBot="1">
      <c r="B74" s="108"/>
      <c r="C74" s="109"/>
      <c r="D74" s="108"/>
      <c r="E74" s="111"/>
      <c r="F74" s="111"/>
      <c r="G74" s="111"/>
      <c r="H74" s="111"/>
      <c r="I74" s="109"/>
      <c r="J74" s="115"/>
      <c r="K74" s="116"/>
      <c r="L74" s="116"/>
      <c r="M74" s="116"/>
      <c r="N74" s="117"/>
      <c r="O74" s="101" t="s">
        <v>50</v>
      </c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68"/>
      <c r="AF74" s="102" t="s">
        <v>61</v>
      </c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3"/>
      <c r="AW74" s="82"/>
      <c r="AX74" s="83"/>
      <c r="AY74" s="83"/>
      <c r="AZ74" s="83"/>
      <c r="BA74" s="85"/>
      <c r="BB74" s="108"/>
      <c r="BC74" s="109"/>
    </row>
    <row r="75" ht="13.5" thickBot="1"/>
    <row r="76" spans="2:55" ht="13.5" thickBot="1">
      <c r="B76" s="123" t="s">
        <v>16</v>
      </c>
      <c r="C76" s="124"/>
      <c r="D76" s="86" t="s">
        <v>32</v>
      </c>
      <c r="E76" s="87"/>
      <c r="F76" s="87"/>
      <c r="G76" s="87"/>
      <c r="H76" s="87"/>
      <c r="I76" s="88"/>
      <c r="J76" s="62" t="s">
        <v>18</v>
      </c>
      <c r="K76" s="61"/>
      <c r="L76" s="61"/>
      <c r="M76" s="61"/>
      <c r="N76" s="60"/>
      <c r="O76" s="62" t="s">
        <v>56</v>
      </c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0"/>
      <c r="AW76" s="122" t="s">
        <v>22</v>
      </c>
      <c r="AX76" s="61"/>
      <c r="AY76" s="61"/>
      <c r="AZ76" s="61"/>
      <c r="BA76" s="61"/>
      <c r="BB76" s="104"/>
      <c r="BC76" s="105"/>
    </row>
    <row r="77" spans="2:55" ht="12.75">
      <c r="B77" s="106">
        <v>25</v>
      </c>
      <c r="C77" s="110"/>
      <c r="D77" s="106">
        <v>1</v>
      </c>
      <c r="E77" s="110"/>
      <c r="F77" s="110"/>
      <c r="G77" s="110"/>
      <c r="H77" s="110"/>
      <c r="I77" s="107"/>
      <c r="J77" s="112">
        <v>0.5659722222222222</v>
      </c>
      <c r="K77" s="113"/>
      <c r="L77" s="113"/>
      <c r="M77" s="113"/>
      <c r="N77" s="114"/>
      <c r="O77" s="118" t="s">
        <v>46</v>
      </c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63" t="s">
        <v>21</v>
      </c>
      <c r="AF77" s="119" t="s">
        <v>65</v>
      </c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20"/>
      <c r="AW77" s="80">
        <v>1</v>
      </c>
      <c r="AX77" s="81"/>
      <c r="AY77" s="81" t="s">
        <v>20</v>
      </c>
      <c r="AZ77" s="81">
        <v>3</v>
      </c>
      <c r="BA77" s="84"/>
      <c r="BB77" s="110"/>
      <c r="BC77" s="107"/>
    </row>
    <row r="78" spans="2:55" ht="13.5" thickBot="1">
      <c r="B78" s="108"/>
      <c r="C78" s="111"/>
      <c r="D78" s="108"/>
      <c r="E78" s="111"/>
      <c r="F78" s="111"/>
      <c r="G78" s="111"/>
      <c r="H78" s="111"/>
      <c r="I78" s="109"/>
      <c r="J78" s="115"/>
      <c r="K78" s="116"/>
      <c r="L78" s="116"/>
      <c r="M78" s="116"/>
      <c r="N78" s="117"/>
      <c r="O78" s="101" t="s">
        <v>57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68"/>
      <c r="AF78" s="102" t="s">
        <v>58</v>
      </c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3"/>
      <c r="AW78" s="82"/>
      <c r="AX78" s="83"/>
      <c r="AY78" s="83"/>
      <c r="AZ78" s="83"/>
      <c r="BA78" s="85"/>
      <c r="BB78" s="111"/>
      <c r="BC78" s="109"/>
    </row>
    <row r="82" spans="2:116" ht="12.75">
      <c r="B82" s="1" t="s">
        <v>62</v>
      </c>
      <c r="BD82"/>
      <c r="BE82" s="7"/>
      <c r="BF82" s="7"/>
      <c r="BG82" s="7"/>
      <c r="BH82" s="7"/>
      <c r="BI82" s="7"/>
      <c r="BJ82" s="7"/>
      <c r="BK82" s="7"/>
      <c r="BL82" s="7"/>
      <c r="BM82" s="72"/>
      <c r="BN82" s="72"/>
      <c r="BO82" s="72"/>
      <c r="BP82" s="72"/>
      <c r="BQ82" s="72"/>
      <c r="BR82" s="72"/>
      <c r="BS82" s="72"/>
      <c r="BT82" s="72"/>
      <c r="BU82" s="72"/>
      <c r="BV82" s="73"/>
      <c r="BW82" s="73"/>
      <c r="BX82" s="73"/>
      <c r="BY82" s="73"/>
      <c r="BZ82" s="73"/>
      <c r="CA82" s="73"/>
      <c r="CB82" s="73"/>
      <c r="CC82" s="72"/>
      <c r="CD82" s="72"/>
      <c r="CE82" s="72"/>
      <c r="CF82" s="72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</row>
    <row r="83" spans="56:116" ht="13.5" thickBot="1">
      <c r="BD83"/>
      <c r="BE83" s="75"/>
      <c r="BF83" s="75"/>
      <c r="BG83" s="75"/>
      <c r="BH83" s="75"/>
      <c r="BI83" s="75"/>
      <c r="BJ83" s="75"/>
      <c r="BK83" s="75"/>
      <c r="BL83" s="75"/>
      <c r="BM83" s="76"/>
      <c r="BN83" s="76"/>
      <c r="BO83" s="76"/>
      <c r="BP83" s="76"/>
      <c r="BQ83" s="76"/>
      <c r="BR83" s="76"/>
      <c r="BS83" s="76"/>
      <c r="BT83" s="76"/>
      <c r="BU83" s="76"/>
      <c r="BV83" s="73"/>
      <c r="BW83" s="73"/>
      <c r="BX83" s="73"/>
      <c r="BY83" s="73"/>
      <c r="BZ83" s="73"/>
      <c r="CA83" s="73"/>
      <c r="CB83" s="73"/>
      <c r="CC83" s="72"/>
      <c r="CD83" s="72"/>
      <c r="CE83" s="72"/>
      <c r="CF83" s="72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</row>
    <row r="84" spans="9:116" ht="25.5" customHeight="1" thickBot="1">
      <c r="I84" s="97" t="s">
        <v>9</v>
      </c>
      <c r="J84" s="98"/>
      <c r="K84" s="98"/>
      <c r="L84" s="77"/>
      <c r="M84" s="99" t="s">
        <v>38</v>
      </c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100"/>
      <c r="BD84"/>
      <c r="BE84" s="75"/>
      <c r="BF84" s="75"/>
      <c r="BG84" s="75"/>
      <c r="BH84" s="75"/>
      <c r="BI84" s="75"/>
      <c r="BJ84" s="75"/>
      <c r="BK84" s="75"/>
      <c r="BL84" s="75"/>
      <c r="BM84" s="76"/>
      <c r="BN84" s="76"/>
      <c r="BO84" s="76"/>
      <c r="BP84" s="76"/>
      <c r="BQ84" s="76"/>
      <c r="BR84" s="76"/>
      <c r="BS84" s="76"/>
      <c r="BT84" s="76"/>
      <c r="BU84" s="76"/>
      <c r="BV84" s="73"/>
      <c r="BW84" s="73"/>
      <c r="BX84" s="73"/>
      <c r="BY84" s="73"/>
      <c r="BZ84" s="73"/>
      <c r="CA84" s="73"/>
      <c r="CB84" s="73"/>
      <c r="CC84" s="72"/>
      <c r="CD84" s="72"/>
      <c r="CE84" s="72"/>
      <c r="CF84" s="72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</row>
    <row r="85" spans="9:116" ht="25.5" customHeight="1" thickBot="1">
      <c r="I85" s="97" t="s">
        <v>10</v>
      </c>
      <c r="J85" s="98"/>
      <c r="K85" s="98"/>
      <c r="L85" s="77"/>
      <c r="M85" s="99" t="s">
        <v>46</v>
      </c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100"/>
      <c r="BD85"/>
      <c r="BE85" s="75"/>
      <c r="BF85" s="75"/>
      <c r="BG85" s="75"/>
      <c r="BH85" s="75"/>
      <c r="BI85" s="75"/>
      <c r="BJ85" s="75"/>
      <c r="BK85" s="75"/>
      <c r="BL85" s="75"/>
      <c r="BM85" s="76"/>
      <c r="BN85" s="76"/>
      <c r="BO85" s="76"/>
      <c r="BP85" s="76"/>
      <c r="BQ85" s="76"/>
      <c r="BR85" s="76"/>
      <c r="BS85" s="76"/>
      <c r="BT85" s="76"/>
      <c r="BU85" s="76"/>
      <c r="BV85" s="73"/>
      <c r="BW85" s="73"/>
      <c r="BX85" s="73"/>
      <c r="BY85" s="73"/>
      <c r="BZ85" s="73"/>
      <c r="CA85" s="73"/>
      <c r="CB85" s="73"/>
      <c r="CC85" s="72"/>
      <c r="CD85" s="72"/>
      <c r="CE85" s="72"/>
      <c r="CF85" s="72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</row>
    <row r="86" spans="9:116" ht="25.5" customHeight="1" thickBot="1">
      <c r="I86" s="97" t="s">
        <v>11</v>
      </c>
      <c r="J86" s="98"/>
      <c r="K86" s="98"/>
      <c r="L86" s="77"/>
      <c r="M86" s="99" t="str">
        <f>IF(ISBLANK($AZ$69)," ",IF($AW$69&gt;$AZ$69,$O$69,IF($AZ$69&gt;$AW$69,$AF$69)))</f>
        <v>Fortuna Rotenburg</v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100"/>
      <c r="BD86"/>
      <c r="BE86" s="75"/>
      <c r="BF86" s="75"/>
      <c r="BG86" s="75"/>
      <c r="BH86" s="75"/>
      <c r="BI86" s="75"/>
      <c r="BJ86" s="75"/>
      <c r="BK86" s="75"/>
      <c r="BL86" s="75"/>
      <c r="BM86" s="76"/>
      <c r="BN86" s="76"/>
      <c r="BO86" s="76"/>
      <c r="BP86" s="76"/>
      <c r="BQ86" s="76"/>
      <c r="BR86" s="76"/>
      <c r="BS86" s="76"/>
      <c r="BT86" s="76"/>
      <c r="BU86" s="76"/>
      <c r="BV86" s="73"/>
      <c r="BW86" s="73"/>
      <c r="BX86" s="73"/>
      <c r="BY86" s="73"/>
      <c r="BZ86" s="73"/>
      <c r="CA86" s="73"/>
      <c r="CB86" s="73"/>
      <c r="CC86" s="72"/>
      <c r="CD86" s="72"/>
      <c r="CE86" s="72"/>
      <c r="CF86" s="72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</row>
    <row r="87" spans="9:116" ht="25.5" customHeight="1" thickBot="1">
      <c r="I87" s="93" t="s">
        <v>12</v>
      </c>
      <c r="J87" s="94"/>
      <c r="K87" s="94"/>
      <c r="L87" s="78"/>
      <c r="M87" s="95" t="str">
        <f>IF(ISBLANK($AZ$69)," ",IF($AW$69&lt;$AZ$69,$O$69,IF($AZ$69&lt;$AW$69,$AF$69)))</f>
        <v>TUS Bothel</v>
      </c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6"/>
      <c r="BD87"/>
      <c r="BE87" s="75"/>
      <c r="BF87" s="75"/>
      <c r="BG87" s="75"/>
      <c r="BH87" s="75"/>
      <c r="BI87" s="75"/>
      <c r="BJ87" s="75"/>
      <c r="BK87" s="75"/>
      <c r="BL87" s="75"/>
      <c r="BM87" s="76"/>
      <c r="BN87" s="76"/>
      <c r="BO87" s="76"/>
      <c r="BP87" s="76"/>
      <c r="BQ87" s="76"/>
      <c r="BR87" s="76"/>
      <c r="BS87" s="76"/>
      <c r="BT87" s="76"/>
      <c r="BU87" s="76"/>
      <c r="BV87" s="73"/>
      <c r="BW87" s="73"/>
      <c r="BX87" s="73"/>
      <c r="BY87" s="73"/>
      <c r="BZ87" s="73"/>
      <c r="CA87" s="73"/>
      <c r="CB87" s="73"/>
      <c r="CC87" s="72"/>
      <c r="CD87" s="72"/>
      <c r="CE87" s="72"/>
      <c r="CF87" s="72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</row>
    <row r="88" spans="9:116" ht="25.5" customHeight="1" thickBot="1">
      <c r="I88" s="89" t="s">
        <v>13</v>
      </c>
      <c r="J88" s="90"/>
      <c r="K88" s="90"/>
      <c r="L88" s="79"/>
      <c r="M88" s="91" t="s">
        <v>44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</row>
    <row r="89" spans="9:116" ht="25.5" customHeight="1" thickBot="1">
      <c r="I89" s="89" t="s">
        <v>63</v>
      </c>
      <c r="J89" s="90"/>
      <c r="K89" s="90"/>
      <c r="L89" s="79"/>
      <c r="M89" s="91" t="s">
        <v>39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2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</row>
    <row r="90" spans="9:116" ht="25.5" customHeight="1" thickBot="1">
      <c r="I90" s="89">
        <v>7</v>
      </c>
      <c r="J90" s="90"/>
      <c r="K90" s="90"/>
      <c r="L90" s="79"/>
      <c r="M90" s="91" t="s">
        <v>40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2"/>
      <c r="BD90"/>
      <c r="BE90" s="75"/>
      <c r="BF90" s="75"/>
      <c r="BG90" s="75"/>
      <c r="BH90" s="75"/>
      <c r="BI90" s="75"/>
      <c r="BJ90" s="75"/>
      <c r="BK90" s="75"/>
      <c r="BL90" s="75"/>
      <c r="BM90" s="76"/>
      <c r="BN90" s="76"/>
      <c r="BO90" s="76"/>
      <c r="BP90" s="76"/>
      <c r="BQ90" s="76"/>
      <c r="BR90" s="76"/>
      <c r="BS90" s="76"/>
      <c r="BT90" s="76"/>
      <c r="BU90" s="76"/>
      <c r="BV90" s="73"/>
      <c r="BW90" s="73"/>
      <c r="BX90" s="73"/>
      <c r="BY90" s="73"/>
      <c r="BZ90" s="73"/>
      <c r="CA90" s="73"/>
      <c r="CB90" s="73"/>
      <c r="CC90" s="72"/>
      <c r="CD90" s="72"/>
      <c r="CE90" s="72"/>
      <c r="CF90" s="72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</row>
    <row r="91" spans="9:116" ht="25.5" customHeight="1" thickBot="1">
      <c r="I91" s="89">
        <v>7</v>
      </c>
      <c r="J91" s="90"/>
      <c r="K91" s="90"/>
      <c r="L91" s="79"/>
      <c r="M91" s="91" t="s">
        <v>45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2"/>
      <c r="BD91"/>
      <c r="BE91" s="75"/>
      <c r="BF91" s="75"/>
      <c r="BG91" s="75"/>
      <c r="BH91" s="75"/>
      <c r="BI91" s="75"/>
      <c r="BJ91" s="75"/>
      <c r="BK91" s="75"/>
      <c r="BL91" s="75"/>
      <c r="BM91" s="76"/>
      <c r="BN91" s="76"/>
      <c r="BO91" s="76"/>
      <c r="BP91" s="76"/>
      <c r="BQ91" s="76"/>
      <c r="BR91" s="76"/>
      <c r="BS91" s="76"/>
      <c r="BT91" s="76"/>
      <c r="BU91" s="76"/>
      <c r="BV91" s="73"/>
      <c r="BW91" s="73"/>
      <c r="BX91" s="73"/>
      <c r="BY91" s="73"/>
      <c r="BZ91" s="73"/>
      <c r="CA91" s="73"/>
      <c r="CB91" s="73"/>
      <c r="CC91" s="72"/>
      <c r="CD91" s="72"/>
      <c r="CE91" s="72"/>
      <c r="CF91" s="72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</row>
    <row r="92" spans="9:116" ht="25.5" customHeight="1" thickBot="1">
      <c r="I92" s="89">
        <v>7</v>
      </c>
      <c r="J92" s="90"/>
      <c r="K92" s="90"/>
      <c r="L92" s="79"/>
      <c r="M92" s="91" t="s">
        <v>43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2"/>
      <c r="BD92"/>
      <c r="BE92" s="75"/>
      <c r="BF92" s="75"/>
      <c r="BG92" s="75"/>
      <c r="BH92" s="75"/>
      <c r="BI92" s="75"/>
      <c r="BJ92" s="75"/>
      <c r="BK92" s="75"/>
      <c r="BL92" s="75"/>
      <c r="BM92" s="76"/>
      <c r="BN92" s="76"/>
      <c r="BO92" s="76"/>
      <c r="BP92" s="76"/>
      <c r="BQ92" s="76"/>
      <c r="BR92" s="76"/>
      <c r="BS92" s="76"/>
      <c r="BT92" s="76"/>
      <c r="BU92" s="76"/>
      <c r="BV92" s="73"/>
      <c r="BW92" s="73"/>
      <c r="BX92" s="73"/>
      <c r="BY92" s="73"/>
      <c r="BZ92" s="73"/>
      <c r="CA92" s="73"/>
      <c r="CB92" s="73"/>
      <c r="CC92" s="72"/>
      <c r="CD92" s="72"/>
      <c r="CE92" s="72"/>
      <c r="CF92" s="72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</row>
  </sheetData>
  <mergeCells count="419">
    <mergeCell ref="AV53:AW53"/>
    <mergeCell ref="AS53:AU53"/>
    <mergeCell ref="AE53:AF53"/>
    <mergeCell ref="AG53:AR53"/>
    <mergeCell ref="AS52:AU52"/>
    <mergeCell ref="AV52:AW52"/>
    <mergeCell ref="AS51:AU51"/>
    <mergeCell ref="AV51:AW51"/>
    <mergeCell ref="AE51:AF51"/>
    <mergeCell ref="AG51:AR51"/>
    <mergeCell ref="AE52:AF52"/>
    <mergeCell ref="AG52:AR52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0:BC20"/>
    <mergeCell ref="AE48:AR48"/>
    <mergeCell ref="AS48:AU48"/>
    <mergeCell ref="AV48:AZ48"/>
    <mergeCell ref="BA48:BC48"/>
    <mergeCell ref="AG20:BA20"/>
    <mergeCell ref="BB25:BC25"/>
    <mergeCell ref="AW25:AX25"/>
    <mergeCell ref="AZ25:BA25"/>
    <mergeCell ref="AW26:AX26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26:C26"/>
    <mergeCell ref="O26:AD26"/>
    <mergeCell ref="AF26:AV26"/>
    <mergeCell ref="J26:N26"/>
    <mergeCell ref="D16:X16"/>
    <mergeCell ref="AL10:AP10"/>
    <mergeCell ref="AG17:BA17"/>
    <mergeCell ref="AG16:BA16"/>
    <mergeCell ref="U10:V10"/>
    <mergeCell ref="B20:C20"/>
    <mergeCell ref="B16:C16"/>
    <mergeCell ref="AE16:AF16"/>
    <mergeCell ref="Y16:Z16"/>
    <mergeCell ref="Y20:Z20"/>
    <mergeCell ref="B17:C17"/>
    <mergeCell ref="B18:C18"/>
    <mergeCell ref="B19:C19"/>
    <mergeCell ref="D19:X19"/>
    <mergeCell ref="D20:X20"/>
    <mergeCell ref="AE19:AF19"/>
    <mergeCell ref="O24:AV24"/>
    <mergeCell ref="AE20:AF20"/>
    <mergeCell ref="AE17:AF17"/>
    <mergeCell ref="AE18:AF18"/>
    <mergeCell ref="Y17:Z17"/>
    <mergeCell ref="Y18:Z18"/>
    <mergeCell ref="Y19:Z19"/>
    <mergeCell ref="D17:X17"/>
    <mergeCell ref="D18:X18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V49:W49"/>
    <mergeCell ref="P52:R52"/>
    <mergeCell ref="S52:T52"/>
    <mergeCell ref="V52:W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AY53:AZ53"/>
    <mergeCell ref="BA53:BC53"/>
    <mergeCell ref="AY52:AZ52"/>
    <mergeCell ref="BA52:BC52"/>
    <mergeCell ref="B53:C53"/>
    <mergeCell ref="D53:O53"/>
    <mergeCell ref="P53:R53"/>
    <mergeCell ref="S53:T53"/>
    <mergeCell ref="A2:AP2"/>
    <mergeCell ref="A3:AP3"/>
    <mergeCell ref="A4:AP4"/>
    <mergeCell ref="V53:W53"/>
    <mergeCell ref="X53:Z53"/>
    <mergeCell ref="V51:W51"/>
    <mergeCell ref="X51:Z51"/>
    <mergeCell ref="B52:C52"/>
    <mergeCell ref="D52:O52"/>
    <mergeCell ref="X52:Z52"/>
    <mergeCell ref="B60:C60"/>
    <mergeCell ref="D60:I60"/>
    <mergeCell ref="J60:N60"/>
    <mergeCell ref="O60:AV60"/>
    <mergeCell ref="AW60:BA60"/>
    <mergeCell ref="BB60:BC60"/>
    <mergeCell ref="B61:C62"/>
    <mergeCell ref="D61:I62"/>
    <mergeCell ref="J61:N62"/>
    <mergeCell ref="O61:AD61"/>
    <mergeCell ref="AF61:AV61"/>
    <mergeCell ref="AW61:AX62"/>
    <mergeCell ref="AY61:AY62"/>
    <mergeCell ref="AZ61:BA62"/>
    <mergeCell ref="BB61:BC62"/>
    <mergeCell ref="O62:AD62"/>
    <mergeCell ref="AF62:AV62"/>
    <mergeCell ref="B64:C64"/>
    <mergeCell ref="D64:I64"/>
    <mergeCell ref="J64:N64"/>
    <mergeCell ref="O64:AV64"/>
    <mergeCell ref="AW64:BA64"/>
    <mergeCell ref="BB64:BC64"/>
    <mergeCell ref="AW65:AX66"/>
    <mergeCell ref="AY65:AY66"/>
    <mergeCell ref="AZ65:BA66"/>
    <mergeCell ref="B65:C66"/>
    <mergeCell ref="D65:I66"/>
    <mergeCell ref="J65:N66"/>
    <mergeCell ref="O65:AD65"/>
    <mergeCell ref="BB65:BC66"/>
    <mergeCell ref="O66:AD66"/>
    <mergeCell ref="AF66:AV66"/>
    <mergeCell ref="B68:C68"/>
    <mergeCell ref="D68:I68"/>
    <mergeCell ref="J68:N68"/>
    <mergeCell ref="O68:AV68"/>
    <mergeCell ref="AW68:BA68"/>
    <mergeCell ref="BB68:BC68"/>
    <mergeCell ref="AF65:AV65"/>
    <mergeCell ref="B69:C70"/>
    <mergeCell ref="D69:I70"/>
    <mergeCell ref="J69:N70"/>
    <mergeCell ref="O69:AD69"/>
    <mergeCell ref="AF69:AV69"/>
    <mergeCell ref="AW69:AX70"/>
    <mergeCell ref="AY69:AY70"/>
    <mergeCell ref="AZ69:BA70"/>
    <mergeCell ref="BB69:BC70"/>
    <mergeCell ref="O70:AD70"/>
    <mergeCell ref="AF70:AV70"/>
    <mergeCell ref="B76:C76"/>
    <mergeCell ref="D76:I76"/>
    <mergeCell ref="J76:N76"/>
    <mergeCell ref="O76:AV76"/>
    <mergeCell ref="AW76:BA76"/>
    <mergeCell ref="BB76:BC76"/>
    <mergeCell ref="B72:C72"/>
    <mergeCell ref="AW77:AX78"/>
    <mergeCell ref="AY77:AY78"/>
    <mergeCell ref="AZ77:BA78"/>
    <mergeCell ref="B77:C78"/>
    <mergeCell ref="D77:I78"/>
    <mergeCell ref="J77:N78"/>
    <mergeCell ref="O77:AD77"/>
    <mergeCell ref="BB77:BC78"/>
    <mergeCell ref="O78:AD78"/>
    <mergeCell ref="AF78:AV78"/>
    <mergeCell ref="B56:C56"/>
    <mergeCell ref="D56:I56"/>
    <mergeCell ref="J56:N56"/>
    <mergeCell ref="O56:AV56"/>
    <mergeCell ref="AW56:BA56"/>
    <mergeCell ref="BB56:BC56"/>
    <mergeCell ref="B57:C58"/>
    <mergeCell ref="D57:I58"/>
    <mergeCell ref="J57:N58"/>
    <mergeCell ref="O57:AD57"/>
    <mergeCell ref="AF57:AV57"/>
    <mergeCell ref="O58:AD58"/>
    <mergeCell ref="AF58:AV58"/>
    <mergeCell ref="AW57:AX58"/>
    <mergeCell ref="AY57:AY58"/>
    <mergeCell ref="AZ57:BA58"/>
    <mergeCell ref="BB57:BC58"/>
    <mergeCell ref="D72:I72"/>
    <mergeCell ref="J72:N72"/>
    <mergeCell ref="O72:AV72"/>
    <mergeCell ref="AW72:BA72"/>
    <mergeCell ref="BB72:BC72"/>
    <mergeCell ref="B73:C74"/>
    <mergeCell ref="D73:I74"/>
    <mergeCell ref="J73:N74"/>
    <mergeCell ref="O73:AD73"/>
    <mergeCell ref="AF73:AV73"/>
    <mergeCell ref="AW73:AX74"/>
    <mergeCell ref="AY73:AY74"/>
    <mergeCell ref="AZ73:BA74"/>
    <mergeCell ref="BB73:BC74"/>
    <mergeCell ref="O74:AD74"/>
    <mergeCell ref="AF74:AV74"/>
    <mergeCell ref="I84:K84"/>
    <mergeCell ref="M84:AV84"/>
    <mergeCell ref="AF77:AV77"/>
    <mergeCell ref="I85:K85"/>
    <mergeCell ref="M85:AV85"/>
    <mergeCell ref="I86:K86"/>
    <mergeCell ref="M86:AV86"/>
    <mergeCell ref="I87:K87"/>
    <mergeCell ref="M87:AV87"/>
    <mergeCell ref="I88:K88"/>
    <mergeCell ref="M88:AV88"/>
    <mergeCell ref="I89:K89"/>
    <mergeCell ref="M89:AV89"/>
    <mergeCell ref="I90:K90"/>
    <mergeCell ref="M90:AV90"/>
    <mergeCell ref="I91:K91"/>
    <mergeCell ref="M91:AV91"/>
    <mergeCell ref="I92:K92"/>
    <mergeCell ref="M92:AV9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-</cp:lastModifiedBy>
  <cp:lastPrinted>2007-08-26T10:54:13Z</cp:lastPrinted>
  <dcterms:created xsi:type="dcterms:W3CDTF">2002-02-21T07:48:38Z</dcterms:created>
  <dcterms:modified xsi:type="dcterms:W3CDTF">2007-08-27T20:09:27Z</dcterms:modified>
  <cp:category/>
  <cp:version/>
  <cp:contentType/>
  <cp:contentStatus/>
</cp:coreProperties>
</file>